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. 6" sheetId="17" r:id="rId9"/>
    <sheet name="tab. 7 i graf 4" sheetId="23" r:id="rId10"/>
    <sheet name="Metodologija" sheetId="25" r:id="rId11"/>
  </sheets>
  <definedNames>
    <definedName name="_xlnm.Print_Area" localSheetId="1">'graf 1'!$A$1:$K$20</definedName>
    <definedName name="_xlnm.Print_Area" localSheetId="4">'graf 2'!#REF!</definedName>
    <definedName name="_xlnm.Print_Area" localSheetId="6">'Graf 3'!$A$2:$M$19</definedName>
    <definedName name="_xlnm.Print_Area" localSheetId="10">Metodologija!$A:$B</definedName>
    <definedName name="_xlnm.Print_Area" localSheetId="5">'tab 4.'!$A$1:$J$13</definedName>
    <definedName name="_xlnm.Print_Area" localSheetId="7">'tab 5.'!$A$1:$J$46</definedName>
    <definedName name="_xlnm.Print_Area" localSheetId="2">'tab. 2'!$A:$L</definedName>
    <definedName name="_xlnm.Print_Area" localSheetId="3">'tab. 3'!$A$1:$I$15</definedName>
    <definedName name="_xlnm.Print_Area" localSheetId="8">'tab. 6'!$A$1:$J$11</definedName>
    <definedName name="_xlnm.Print_Area" localSheetId="9">'tab. 7 i graf 4'!$A$1:$K$36</definedName>
    <definedName name="_xlnm.Print_Area" localSheetId="0">tab.1!$A$1:$F$11</definedName>
  </definedNames>
  <calcPr calcId="162913"/>
</workbook>
</file>

<file path=xl/calcChain.xml><?xml version="1.0" encoding="utf-8"?>
<calcChain xmlns="http://schemas.openxmlformats.org/spreadsheetml/2006/main">
  <c r="L5" i="2" l="1"/>
  <c r="R11" i="23" l="1"/>
  <c r="R10" i="23"/>
  <c r="R5" i="23"/>
  <c r="C5" i="8"/>
  <c r="E8" i="2"/>
  <c r="R6" i="23"/>
  <c r="R8" i="23"/>
  <c r="E5" i="17"/>
  <c r="F4" i="2"/>
  <c r="G6" i="2"/>
  <c r="H4" i="2" l="1"/>
  <c r="H8" i="2"/>
  <c r="M15" i="14" l="1"/>
  <c r="R9" i="23" l="1"/>
  <c r="S11" i="23"/>
  <c r="S10" i="23"/>
  <c r="S9" i="23"/>
  <c r="S8" i="23"/>
  <c r="S7" i="23"/>
  <c r="R7" i="23"/>
  <c r="S6" i="23"/>
  <c r="S5" i="23"/>
  <c r="R12" i="23" l="1"/>
  <c r="S12" i="23"/>
  <c r="I4" i="2" l="1"/>
  <c r="K5" i="2" s="1"/>
  <c r="J4" i="2" l="1"/>
  <c r="I8" i="17" l="1"/>
  <c r="F8" i="2" l="1"/>
  <c r="E4" i="2" l="1"/>
  <c r="G4" i="2" s="1"/>
  <c r="J5" i="8" l="1"/>
  <c r="I5" i="8"/>
  <c r="F5" i="8"/>
  <c r="E5" i="8"/>
  <c r="V6" i="20" l="1"/>
  <c r="S5" i="20" l="1"/>
  <c r="S4" i="20"/>
  <c r="N15" i="14" l="1"/>
  <c r="H8" i="17" l="1"/>
  <c r="F5" i="17"/>
  <c r="E8" i="17" l="1"/>
  <c r="E4" i="17" s="1"/>
  <c r="G5" i="2" l="1"/>
  <c r="U6" i="20" l="1"/>
  <c r="Q4" i="20" s="1"/>
  <c r="Q5" i="20" l="1"/>
  <c r="Q6" i="20" l="1"/>
  <c r="S6" i="20"/>
  <c r="L10" i="2" l="1"/>
  <c r="L9" i="2"/>
  <c r="L6" i="2"/>
  <c r="J10" i="2"/>
  <c r="J9" i="2"/>
  <c r="I8" i="2"/>
  <c r="G8" i="2" l="1"/>
  <c r="J8" i="2"/>
  <c r="L8" i="2"/>
  <c r="I5" i="17" l="1"/>
  <c r="H5" i="8" l="1"/>
  <c r="G5" i="8" l="1"/>
  <c r="D5" i="8"/>
  <c r="J10" i="17" l="1"/>
  <c r="G10" i="17"/>
  <c r="J9" i="17"/>
  <c r="G9" i="17"/>
  <c r="F8" i="17"/>
  <c r="J7" i="17"/>
  <c r="G7" i="17"/>
  <c r="J6" i="17"/>
  <c r="G6" i="17"/>
  <c r="H5" i="17"/>
  <c r="G8" i="17" l="1"/>
  <c r="F4" i="17"/>
  <c r="I4" i="17"/>
  <c r="J8" i="17"/>
  <c r="H4" i="17"/>
  <c r="J5" i="17"/>
  <c r="G5" i="17"/>
  <c r="J4" i="17" l="1"/>
  <c r="G4" i="17"/>
  <c r="L4" i="2" l="1"/>
  <c r="K6" i="2"/>
  <c r="J6" i="2" l="1"/>
  <c r="J5" i="2"/>
  <c r="G10" i="2"/>
  <c r="G9" i="2"/>
  <c r="K9" i="2" l="1"/>
  <c r="K10" i="2"/>
  <c r="K8" i="2" l="1"/>
  <c r="K4" i="2"/>
</calcChain>
</file>

<file path=xl/sharedStrings.xml><?xml version="1.0" encoding="utf-8"?>
<sst xmlns="http://schemas.openxmlformats.org/spreadsheetml/2006/main" count="279" uniqueCount="178">
  <si>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</si>
  <si>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</si>
  <si>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</si>
  <si>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</si>
  <si>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</si>
  <si>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</si>
  <si>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</si>
  <si>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</si>
  <si>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</si>
  <si>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</si>
  <si>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</si>
  <si>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</si>
  <si>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</si>
  <si>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</si>
  <si>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</si>
  <si>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</si>
  <si>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</si>
  <si>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</si>
  <si>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</si>
  <si>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</si>
  <si>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</si>
  <si>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</si>
  <si>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</si>
  <si>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</si>
  <si>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</si>
  <si>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</si>
  <si>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</si>
  <si>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</si>
  <si>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</si>
  <si>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</si>
  <si>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</si>
  <si>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</si>
  <si>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</si>
  <si>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</si>
  <si>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</si>
  <si>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</si>
  <si>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</si>
  <si>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</si>
  <si>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</si>
  <si>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</si>
  <si>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</si>
  <si>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</si>
  <si>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</si>
  <si>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</si>
  <si>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</si>
  <si>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</si>
  <si>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</si>
  <si>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</si>
  <si>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</si>
  <si>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</si>
  <si>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</si>
  <si>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</si>
  <si>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</si>
  <si>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</si>
  <si>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</si>
  <si>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</si>
  <si>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</si>
  <si>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</si>
  <si>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</si>
  <si>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</si>
  <si>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</si>
  <si>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</si>
  <si>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</si>
  <si>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</si>
  <si>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</si>
  <si>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</si>
  <si>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</si>
  <si>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</si>
  <si>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</si>
  <si>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</si>
  <si>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</si>
  <si>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</si>
  <si>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</si>
  <si>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</si>
  <si>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</si>
  <si>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</si>
  <si>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2014.</t>
  </si>
  <si>
    <t>2015.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</si>
  <si>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</si>
  <si>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</si>
  <si>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</si>
  <si>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</si>
  <si>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</si>
  <si>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</si>
  <si>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</si>
  <si>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</si>
  <si>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</si>
  <si>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</si>
  <si>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</si>
  <si>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</si>
  <si>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</si>
  <si>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</si>
  <si>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</si>
  <si>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</si>
  <si>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</si>
  <si>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</si>
  <si>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</si>
  <si>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</si>
  <si>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</si>
  <si>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</si>
  <si>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</si>
  <si>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</si>
  <si>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</si>
  <si>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</si>
  <si>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</si>
  <si>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</si>
  <si>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</si>
  <si>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</si>
  <si>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6. DOLASCI I NOĆENJA TURISTA PREMA NAČINU DOLASKA TURISTA</t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</si>
  <si>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</si>
  <si>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</si>
  <si>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</si>
  <si>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</si>
  <si>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</si>
  <si>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</si>
  <si>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2018.</t>
  </si>
  <si>
    <t>prosječan broj noćenja po dolasku</t>
  </si>
  <si>
    <r>
      <t xml:space="preserve"> </t>
    </r>
    <r>
      <rPr>
        <sz val="10"/>
        <rFont val="Calibri"/>
        <family val="2"/>
        <charset val="238"/>
        <scheme val="minor"/>
      </rPr>
      <t>Siječanj</t>
    </r>
  </si>
  <si>
    <t>I. 2017.</t>
  </si>
  <si>
    <t>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</si>
  <si>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2018.</t>
    </r>
    <r>
      <rPr>
        <sz val="10"/>
        <rFont val="Calibri"/>
        <family val="2"/>
        <charset val="238"/>
        <scheme val="minor"/>
      </rPr>
      <t xml:space="preserve">
I. 2017.</t>
    </r>
  </si>
  <si>
    <t>Struktura 
noćenja 
I. 2018., 
 %</t>
  </si>
  <si>
    <t>7. DOLASCI I NOĆENJA TURISTA PREMA DOBNIM SKUPINAMA U SIJEČNJU 2018.</t>
  </si>
  <si>
    <t>NOĆENJE U 2018.</t>
  </si>
  <si>
    <t>1. DOLASCI I NOĆENJA TURISTA</t>
  </si>
  <si>
    <t>Obuhvaćene su stalne i pomoćne postelje.</t>
  </si>
  <si>
    <t>Obuhvaćeni su hoteli, aparthoteli, integralni hoteli, hoteli baštine i hoteli posebnog standarda.</t>
  </si>
  <si>
    <t>Popunjenost postelja, 
%</t>
  </si>
  <si>
    <r>
      <t xml:space="preserve">Indeksi
</t>
    </r>
    <r>
      <rPr>
        <u/>
        <sz val="10"/>
        <rFont val="Calibri"/>
        <family val="2"/>
        <charset val="238"/>
        <scheme val="minor"/>
      </rPr>
      <t>I. 2018</t>
    </r>
    <r>
      <rPr>
        <sz val="10"/>
        <rFont val="Calibri"/>
        <family val="2"/>
        <charset val="238"/>
        <scheme val="minor"/>
      </rPr>
      <t xml:space="preserve">
 I. 2017.</t>
    </r>
  </si>
  <si>
    <t xml:space="preserve">2) </t>
  </si>
  <si>
    <t>Obuhvaćene su sobe za iznajmljivanje, apartmani, studio-apartmani i  kuće za odmor u kojima su uslugu smještaja pružili ugostitelji (pravna i fizička osoba), kućanstva i obiteljska poljoprivredna gospodarstva.</t>
  </si>
  <si>
    <r>
      <t>3. SMJEŠTAJNI KAPACITETI PREMA VRSTI SMJEŠTAJNIH OBJEKATA U SIJEČNJU 2018.</t>
    </r>
    <r>
      <rPr>
        <vertAlign val="superscript"/>
        <sz val="11"/>
        <rFont val="Calibri"/>
        <family val="2"/>
        <charset val="238"/>
        <scheme val="minor"/>
      </rPr>
      <t>1)</t>
    </r>
  </si>
  <si>
    <t>Prosječan broj noćenja po dolasku</t>
  </si>
  <si>
    <t>G 3.  STRUKTURA  NOĆENJA  TURISTA  U  SIJEČNJU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</si>
  <si>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</si>
  <si>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          </t>
  </si>
  <si>
    <t>Pravna osnova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</si>
  <si>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</si>
  <si>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</si>
  <si>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</si>
  <si>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</si>
  <si>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</si>
  <si>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</si>
  <si>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</si>
  <si>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</si>
  <si>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      </t>
  </si>
  <si>
    <t>Kratice</t>
  </si>
  <si>
    <t xml:space="preserve">       Znakovi</t>
  </si>
  <si>
    <t>NKD 2007.     Nacionalna klasifikacija djelatnosti 2007.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</si>
  <si>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</si>
  <si>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NN                  Narodne novine</t>
  </si>
  <si>
    <t>EU                   Europska unija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</si>
  <si>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</si>
  <si>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</si>
  <si>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</si>
  <si>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</si>
  <si>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</si>
  <si>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</si>
  <si>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</si>
  <si>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</si>
  <si>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administrativnih izvora sustava eVisitor koji je službeni središnji elektronički sustav za prijavu i odjavu turista.</t>
    </r>
  </si>
  <si>
    <t>Do 2016. podaci o turističkom prometu prikupljali su se Mjesečnim izvještajem o dolascima i noćenjima turista (obrazac TU-11) i administrativnog izvora sustava eVisitor koji je u nadležnosti Hrvatske turističke zajednice.</t>
  </si>
  <si>
    <t xml:space="preserve">Izvor podataka i način prikupljanja 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</si>
  <si>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</si>
  <si>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</si>
  <si>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</si>
  <si>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</si>
  <si>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</si>
  <si>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</si>
  <si>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85/15.) ovim istraživanjem obuhvaćeni su i prostori za kampiranje izvan prostora kampova za vrijeme održavanja određenih sportskih, izviđačkih, kulturno-umjetničkih i sličnih manifestacija.</t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</si>
  <si>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</si>
  <si>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</si>
  <si>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</si>
  <si>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</si>
  <si>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</si>
  <si>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</si>
  <si>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 xml:space="preserve">                      </t>
  </si>
  <si>
    <t>%     postotak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</si>
</sst>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</numFmts>
  <fonts count="40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8"/>
      <name val="Calibri"/>
      <family val="2"/>
      <charset val="238"/>
      <scheme val="minor"/>
    </font>
    <font>
      <u/>
      <sz val="10"/>
      <color theme="10"/>
      <name val="Times New Roman"/>
      <family val="1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i/>
      <sz val="9"/>
      <color rgb="FFFF0000"/>
      <name val="Calibri"/>
      <family val="2"/>
      <charset val="238"/>
    </font>
    <font>
      <u/>
      <sz val="9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93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/>
    <xf numFmtId="0" fontId="3" fillId="0" borderId="9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5" fillId="0" borderId="0" xfId="0" applyFont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4" fillId="0" borderId="0" xfId="0" applyFo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3" fontId="1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65" fontId="2" fillId="0" borderId="0" xfId="0" applyNumberFormat="1" applyFont="1"/>
    <xf numFmtId="0" fontId="14" fillId="0" borderId="0" xfId="0" applyFont="1" applyAlignment="1"/>
    <xf numFmtId="0" fontId="9" fillId="0" borderId="0" xfId="0" applyFont="1"/>
    <xf numFmtId="0" fontId="3" fillId="0" borderId="0" xfId="0" applyFont="1" applyBorder="1" applyAlignment="1"/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23" xfId="0" applyFont="1" applyBorder="1" applyAlignment="1"/>
    <xf numFmtId="0" fontId="19" fillId="0" borderId="23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19" fillId="0" borderId="26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0" fontId="2" fillId="0" borderId="27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19" fillId="0" borderId="0" xfId="0" applyFont="1" applyBorder="1" applyAlignment="1"/>
    <xf numFmtId="0" fontId="2" fillId="0" borderId="7" xfId="0" applyFont="1" applyBorder="1"/>
    <xf numFmtId="0" fontId="19" fillId="0" borderId="0" xfId="0" applyFont="1" applyBorder="1" applyAlignment="1">
      <alignment vertical="top"/>
    </xf>
    <xf numFmtId="0" fontId="2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12" fillId="0" borderId="9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3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0" fillId="0" borderId="0" xfId="0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indent="3"/>
    </xf>
    <xf numFmtId="0" fontId="2" fillId="0" borderId="1" xfId="0" applyFont="1" applyFill="1" applyBorder="1" applyAlignment="1">
      <alignment horizontal="left" indent="3"/>
    </xf>
    <xf numFmtId="0" fontId="2" fillId="0" borderId="0" xfId="0" applyFont="1" applyAlignment="1">
      <alignment horizontal="left" indent="3"/>
    </xf>
    <xf numFmtId="0" fontId="2" fillId="0" borderId="0" xfId="0" applyFont="1" applyBorder="1" applyAlignment="1">
      <alignment horizontal="left" indent="3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64" fontId="14" fillId="0" borderId="0" xfId="0" applyNumberFormat="1" applyFont="1" applyBorder="1" applyAlignment="1">
      <alignment horizontal="right" indent="1"/>
    </xf>
    <xf numFmtId="164" fontId="14" fillId="0" borderId="0" xfId="0" applyNumberFormat="1" applyFont="1" applyAlignment="1">
      <alignment horizontal="right" indent="1"/>
    </xf>
    <xf numFmtId="0" fontId="10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24" xfId="0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12" fillId="0" borderId="2" xfId="0" applyNumberFormat="1" applyFont="1" applyFill="1" applyBorder="1" applyAlignment="1" applyProtection="1">
      <alignment horizontal="right" indent="1"/>
    </xf>
    <xf numFmtId="166" fontId="12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7" fontId="12" fillId="0" borderId="27" xfId="0" applyNumberFormat="1" applyFont="1" applyFill="1" applyBorder="1" applyAlignment="1" applyProtection="1">
      <alignment horizontal="right" indent="1"/>
    </xf>
    <xf numFmtId="167" fontId="12" fillId="0" borderId="0" xfId="0" applyNumberFormat="1" applyFont="1" applyFill="1" applyBorder="1" applyAlignment="1" applyProtection="1">
      <alignment horizontal="right" indent="1"/>
    </xf>
    <xf numFmtId="167" fontId="2" fillId="0" borderId="27" xfId="0" applyNumberFormat="1" applyFont="1" applyFill="1" applyBorder="1" applyAlignment="1">
      <alignment horizontal="right" indent="1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7" fontId="2" fillId="0" borderId="2" xfId="0" applyNumberFormat="1" applyFont="1" applyFill="1" applyBorder="1" applyAlignment="1">
      <alignment horizontal="right" vertical="center" indent="1"/>
    </xf>
    <xf numFmtId="167" fontId="13" fillId="0" borderId="0" xfId="0" applyNumberFormat="1" applyFont="1" applyFill="1" applyBorder="1" applyAlignment="1" applyProtection="1">
      <alignment horizontal="right" vertical="center" indent="1"/>
    </xf>
    <xf numFmtId="167" fontId="2" fillId="0" borderId="0" xfId="0" applyNumberFormat="1" applyFont="1" applyFill="1" applyBorder="1" applyAlignment="1">
      <alignment horizontal="right" vertical="center" indent="1"/>
    </xf>
    <xf numFmtId="168" fontId="2" fillId="0" borderId="27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6" fontId="2" fillId="0" borderId="0" xfId="0" applyNumberFormat="1" applyFont="1" applyFill="1" applyAlignment="1">
      <alignment horizontal="right" indent="2"/>
    </xf>
    <xf numFmtId="166" fontId="2" fillId="0" borderId="2" xfId="0" applyNumberFormat="1" applyFont="1" applyFill="1" applyBorder="1" applyAlignment="1">
      <alignment horizontal="right" indent="2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2" xfId="0" applyNumberFormat="1" applyFont="1" applyFill="1" applyBorder="1" applyAlignment="1">
      <alignment horizontal="right" indent="2"/>
    </xf>
    <xf numFmtId="169" fontId="2" fillId="0" borderId="27" xfId="0" applyNumberFormat="1" applyFont="1" applyFill="1" applyBorder="1" applyAlignment="1">
      <alignment horizontal="right" indent="2"/>
    </xf>
    <xf numFmtId="169" fontId="2" fillId="0" borderId="0" xfId="0" applyNumberFormat="1" applyFont="1" applyFill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/>
    <xf numFmtId="169" fontId="3" fillId="0" borderId="0" xfId="0" applyNumberFormat="1" applyFont="1"/>
    <xf numFmtId="166" fontId="12" fillId="0" borderId="27" xfId="0" applyNumberFormat="1" applyFont="1" applyFill="1" applyBorder="1" applyAlignment="1" applyProtection="1">
      <alignment horizontal="right" indent="1"/>
    </xf>
    <xf numFmtId="166" fontId="2" fillId="0" borderId="27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13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/>
    <xf numFmtId="166" fontId="2" fillId="0" borderId="0" xfId="0" applyNumberFormat="1" applyFont="1" applyBorder="1"/>
    <xf numFmtId="166" fontId="3" fillId="0" borderId="0" xfId="0" applyNumberFormat="1" applyFont="1"/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168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3" fillId="0" borderId="11" xfId="0" applyNumberFormat="1" applyFont="1" applyBorder="1" applyAlignment="1">
      <alignment horizontal="right" indent="1"/>
    </xf>
    <xf numFmtId="168" fontId="2" fillId="0" borderId="2" xfId="0" applyNumberFormat="1" applyFont="1" applyBorder="1" applyAlignment="1">
      <alignment horizontal="right" indent="1"/>
    </xf>
    <xf numFmtId="168" fontId="2" fillId="0" borderId="0" xfId="0" quotePrefix="1" applyNumberFormat="1" applyFont="1" applyBorder="1" applyAlignment="1">
      <alignment horizontal="right" indent="1"/>
    </xf>
    <xf numFmtId="168" fontId="2" fillId="0" borderId="27" xfId="0" applyNumberFormat="1" applyFont="1" applyBorder="1" applyAlignment="1">
      <alignment horizontal="right" indent="1"/>
    </xf>
    <xf numFmtId="168" fontId="2" fillId="0" borderId="27" xfId="0" applyNumberFormat="1" applyFont="1" applyFill="1" applyBorder="1" applyAlignment="1">
      <alignment horizontal="right" indent="1"/>
    </xf>
    <xf numFmtId="166" fontId="2" fillId="0" borderId="0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indent="1"/>
    </xf>
    <xf numFmtId="0" fontId="21" fillId="0" borderId="0" xfId="0" applyFont="1" applyBorder="1" applyAlignment="1">
      <alignment horizontal="left" indent="1"/>
    </xf>
    <xf numFmtId="0" fontId="2" fillId="0" borderId="29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6" fontId="2" fillId="0" borderId="27" xfId="0" applyNumberFormat="1" applyFont="1" applyFill="1" applyBorder="1" applyAlignment="1">
      <alignment horizontal="right" indent="1"/>
    </xf>
    <xf numFmtId="0" fontId="18" fillId="0" borderId="0" xfId="0" applyFont="1" applyFill="1" applyBorder="1"/>
    <xf numFmtId="168" fontId="3" fillId="0" borderId="27" xfId="0" applyNumberFormat="1" applyFont="1" applyBorder="1" applyAlignment="1">
      <alignment horizontal="right" indent="1"/>
    </xf>
    <xf numFmtId="3" fontId="14" fillId="0" borderId="27" xfId="0" applyNumberFormat="1" applyFont="1" applyBorder="1" applyAlignment="1">
      <alignment horizontal="right" indent="1"/>
    </xf>
    <xf numFmtId="164" fontId="3" fillId="0" borderId="24" xfId="0" applyNumberFormat="1" applyFont="1" applyBorder="1" applyAlignment="1">
      <alignment horizontal="right" indent="1"/>
    </xf>
    <xf numFmtId="164" fontId="2" fillId="0" borderId="24" xfId="0" applyNumberFormat="1" applyFont="1" applyBorder="1" applyAlignment="1">
      <alignment horizontal="right" indent="1"/>
    </xf>
    <xf numFmtId="164" fontId="14" fillId="0" borderId="24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center" vertical="center" wrapText="1"/>
    </xf>
    <xf numFmtId="166" fontId="13" fillId="0" borderId="27" xfId="0" applyNumberFormat="1" applyFont="1" applyFill="1" applyBorder="1" applyAlignment="1" applyProtection="1">
      <alignment horizontal="right" indent="1"/>
    </xf>
    <xf numFmtId="0" fontId="6" fillId="0" borderId="0" xfId="0" applyFont="1"/>
    <xf numFmtId="0" fontId="19" fillId="0" borderId="0" xfId="0" applyFont="1" applyAlignment="1"/>
    <xf numFmtId="0" fontId="19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0" fontId="23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indent="3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0" xfId="0" applyNumberFormat="1" applyFont="1" applyFill="1"/>
    <xf numFmtId="166" fontId="3" fillId="0" borderId="0" xfId="0" applyNumberFormat="1" applyFont="1" applyBorder="1"/>
    <xf numFmtId="0" fontId="25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/>
    </xf>
    <xf numFmtId="0" fontId="22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2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/>
    <xf numFmtId="0" fontId="2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2" fillId="0" borderId="0" xfId="0" applyFont="1" applyAlignment="1">
      <alignment horizontal="justify" wrapText="1"/>
    </xf>
    <xf numFmtId="0" fontId="0" fillId="0" borderId="0" xfId="0" applyAlignment="1">
      <alignment horizontal="justify"/>
    </xf>
    <xf numFmtId="0" fontId="27" fillId="0" borderId="0" xfId="0" applyFont="1" applyAlignment="1">
      <alignment horizontal="justify" wrapText="1"/>
    </xf>
    <xf numFmtId="0" fontId="15" fillId="0" borderId="0" xfId="0" applyFont="1" applyAlignment="1">
      <alignment horizontal="justify"/>
    </xf>
    <xf numFmtId="0" fontId="35" fillId="0" borderId="0" xfId="0" applyFont="1" applyAlignment="1">
      <alignment horizontal="justify"/>
    </xf>
    <xf numFmtId="0" fontId="28" fillId="0" borderId="0" xfId="0" applyFont="1" applyAlignment="1">
      <alignment horizontal="justify" wrapText="1"/>
    </xf>
    <xf numFmtId="0" fontId="36" fillId="0" borderId="0" xfId="0" applyFont="1" applyAlignment="1">
      <alignment horizontal="justify"/>
    </xf>
    <xf numFmtId="0" fontId="37" fillId="0" borderId="0" xfId="0" applyFont="1" applyAlignment="1">
      <alignment horizontal="justify"/>
    </xf>
    <xf numFmtId="0" fontId="28" fillId="0" borderId="0" xfId="0" applyFont="1" applyAlignment="1">
      <alignment horizontal="justify"/>
    </xf>
    <xf numFmtId="0" fontId="29" fillId="0" borderId="0" xfId="0" applyFont="1" applyAlignment="1">
      <alignment horizontal="justify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E2C4D"/>
      <color rgb="FF7B3735"/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1.  </a:t>
            </a:r>
            <a:r>
              <a:rPr lang="en-US" sz="1000" b="0">
                <a:latin typeface="Calibri" panose="020F0502020204030204" pitchFamily="34" charset="0"/>
              </a:rPr>
              <a:t>DOLASCI</a:t>
            </a:r>
            <a:r>
              <a:rPr lang="hr-HR" sz="1000" b="0">
                <a:latin typeface="Calibri" panose="020F0502020204030204" pitchFamily="34" charset="0"/>
              </a:rPr>
              <a:t> </a:t>
            </a:r>
            <a:r>
              <a:rPr lang="en-US" sz="1000" b="0">
                <a:latin typeface="Calibri" panose="020F0502020204030204" pitchFamily="34" charset="0"/>
              </a:rPr>
              <a:t> TURISTA</a:t>
            </a:r>
            <a:r>
              <a:rPr lang="hr-HR" sz="1000" b="0">
                <a:latin typeface="Calibri" panose="020F0502020204030204" pitchFamily="34" charset="0"/>
              </a:rPr>
              <a:t>  U  2017.  I  2018.</a:t>
            </a:r>
          </a:p>
        </c:rich>
      </c:tx>
      <c:layout>
        <c:manualLayout>
          <c:xMode val="edge"/>
          <c:yMode val="edge"/>
          <c:x val="0.3392073969481495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##\ ###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#\ ##0</c:formatCode>
                <c:ptCount val="12"/>
                <c:pt idx="0">
                  <c:v>61823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7840"/>
        <c:axId val="83589760"/>
      </c:barChart>
      <c:catAx>
        <c:axId val="8358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9760"/>
        <c:crosses val="autoZero"/>
        <c:auto val="1"/>
        <c:lblAlgn val="ctr"/>
        <c:lblOffset val="100"/>
        <c:noMultiLvlLbl val="0"/>
      </c:catAx>
      <c:valAx>
        <c:axId val="83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</a:t>
                </a:r>
                <a:r>
                  <a:rPr lang="hr-HR" sz="900" b="0"/>
                  <a:t> </a:t>
                </a:r>
                <a:r>
                  <a:rPr lang="en-US" sz="900" b="0"/>
                  <a:t>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#\ ###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7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G</a:t>
            </a:r>
            <a:r>
              <a:rPr lang="hr-HR" sz="1000"/>
              <a:t> 2.  POPUNJENOST  POSTELJA  U  2017.  I  2018.</a:t>
            </a:r>
            <a:endParaRPr lang="en-US" sz="1000"/>
          </a:p>
        </c:rich>
      </c:tx>
      <c:layout>
        <c:manualLayout>
          <c:xMode val="edge"/>
          <c:yMode val="edge"/>
          <c:x val="0.26776485720741855"/>
          <c:y val="2.92580982236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5439676000764802E-2"/>
          <c:y val="0.16589934095228695"/>
          <c:w val="0.80094001494846268"/>
          <c:h val="0.63103695110211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2'!$K$3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2'!$J$4:$J$15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2'!$K$4:$K$15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F69-A5AB-8CC44D86A9C3}"/>
            </c:ext>
          </c:extLst>
        </c:ser>
        <c:ser>
          <c:idx val="1"/>
          <c:order val="1"/>
          <c:tx>
            <c:strRef>
              <c:f>'graf 2'!$L$3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2'!$J$4:$J$15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2'!$L$4:$L$15</c:f>
              <c:numCache>
                <c:formatCode>General</c:formatCode>
                <c:ptCount val="12"/>
                <c:pt idx="0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F-4F69-A5AB-8CC44D86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axId val="226009856"/>
        <c:axId val="226010184"/>
      </c:barChart>
      <c:catAx>
        <c:axId val="22600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8614063722167179"/>
              <c:y val="0.81866363883197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10184"/>
        <c:crosses val="autoZero"/>
        <c:auto val="1"/>
        <c:lblAlgn val="ctr"/>
        <c:lblOffset val="100"/>
        <c:noMultiLvlLbl val="0"/>
      </c:catAx>
      <c:valAx>
        <c:axId val="22601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3112582781456956E-2"/>
              <c:y val="8.01951636923127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0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506440006257495"/>
          <c:y val="0.89526719818329914"/>
          <c:w val="0.1610411777997949"/>
          <c:h val="7.0533409029200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I. 2017.</a:t>
            </a:r>
          </a:p>
        </c:rich>
      </c:tx>
      <c:layout>
        <c:manualLayout>
          <c:xMode val="edge"/>
          <c:yMode val="edge"/>
          <c:x val="0.41331349329365324"/>
          <c:y val="2.6023152310591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779348447585784"/>
          <c:y val="0.1549854578148647"/>
          <c:w val="0.53955208354861151"/>
          <c:h val="0.78312146644098812"/>
        </c:manualLayout>
      </c:layout>
      <c:pieChart>
        <c:varyColors val="1"/>
        <c:ser>
          <c:idx val="0"/>
          <c:order val="0"/>
          <c:tx>
            <c:strRef>
              <c:f>'Graf 3'!$Q$3</c:f>
              <c:strCache>
                <c:ptCount val="1"/>
                <c:pt idx="0">
                  <c:v>2017.</c:v>
                </c:pt>
              </c:strCache>
            </c:strRef>
          </c:tx>
          <c:dPt>
            <c:idx val="0"/>
            <c:bubble3D val="0"/>
            <c:explosion val="1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explosion val="3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1.0013290323442394E-2"/>
                  <c:y val="-1.479986876640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-3.602923650291745E-2"/>
                  <c:y val="-4.19163688371691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3'!$P$4:$P$5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3'!$Q$4:$Q$5</c:f>
              <c:numCache>
                <c:formatCode>General</c:formatCode>
                <c:ptCount val="2"/>
                <c:pt idx="0">
                  <c:v>29.3</c:v>
                </c:pt>
                <c:pt idx="1">
                  <c:v>70.7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44364908931843"/>
          <c:y val="0.38252026147136842"/>
          <c:w val="0.17588772477820439"/>
          <c:h val="0.14095360898959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I. 2018.</a:t>
            </a:r>
          </a:p>
        </c:rich>
      </c:tx>
      <c:layout>
        <c:manualLayout>
          <c:xMode val="edge"/>
          <c:yMode val="edge"/>
          <c:x val="0.31917497512448828"/>
          <c:y val="4.001282282462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9.8531381396638154E-2"/>
          <c:y val="0.18418625152771931"/>
          <c:w val="0.56684668943018846"/>
          <c:h val="0.7399298751778165"/>
        </c:manualLayout>
      </c:layout>
      <c:pieChart>
        <c:varyColors val="1"/>
        <c:ser>
          <c:idx val="0"/>
          <c:order val="0"/>
          <c:tx>
            <c:strRef>
              <c:f>'Graf 3'!$S$3</c:f>
              <c:strCache>
                <c:ptCount val="1"/>
                <c:pt idx="0">
                  <c:v>2018.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explosion val="5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4.5632369348326873E-2"/>
                  <c:y val="7.09040536599591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-7.1448051740397797E-2"/>
                  <c:y val="-0.120339974281738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3'!$R$4:$R$5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3'!$S$4:$S$5</c:f>
              <c:numCache>
                <c:formatCode>0.0</c:formatCode>
                <c:ptCount val="2"/>
                <c:pt idx="0">
                  <c:v>24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4.  NOĆENJA</a:t>
            </a:r>
            <a:r>
              <a:rPr lang="hr-HR" sz="1000" b="0" baseline="0">
                <a:latin typeface="Calibri" panose="020F0502020204030204" pitchFamily="34" charset="0"/>
              </a:rPr>
              <a:t>  DOMAĆIH  I  INOZEMNIH  TURISTA  PREMA  DOBNIM SKUPINAMA  U  SIJEČNJU 2018.</a:t>
            </a:r>
            <a:endParaRPr lang="hr-HR" sz="1000" b="0">
              <a:latin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4'!$R$4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4'!$R$5:$R$11</c:f>
              <c:numCache>
                <c:formatCode>#\ ##0</c:formatCode>
                <c:ptCount val="7"/>
                <c:pt idx="0">
                  <c:v>3747</c:v>
                </c:pt>
                <c:pt idx="1">
                  <c:v>13365</c:v>
                </c:pt>
                <c:pt idx="2">
                  <c:v>23531</c:v>
                </c:pt>
                <c:pt idx="3">
                  <c:v>22945</c:v>
                </c:pt>
                <c:pt idx="4">
                  <c:v>22854</c:v>
                </c:pt>
                <c:pt idx="5">
                  <c:v>14525</c:v>
                </c:pt>
                <c:pt idx="6">
                  <c:v>6469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7 i graf 4'!$S$4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4'!$S$5:$S$11</c:f>
              <c:numCache>
                <c:formatCode>#\ ##0</c:formatCode>
                <c:ptCount val="7"/>
                <c:pt idx="0">
                  <c:v>1952</c:v>
                </c:pt>
                <c:pt idx="1">
                  <c:v>5133</c:v>
                </c:pt>
                <c:pt idx="2">
                  <c:v>8286</c:v>
                </c:pt>
                <c:pt idx="3">
                  <c:v>8810</c:v>
                </c:pt>
                <c:pt idx="4">
                  <c:v>5816</c:v>
                </c:pt>
                <c:pt idx="5">
                  <c:v>2820</c:v>
                </c:pt>
                <c:pt idx="6">
                  <c:v>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4896"/>
        <c:axId val="101026816"/>
      </c:barChart>
      <c:catAx>
        <c:axId val="10102489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6816"/>
        <c:crosses val="autoZero"/>
        <c:auto val="1"/>
        <c:lblAlgn val="ctr"/>
        <c:lblOffset val="100"/>
        <c:noMultiLvlLbl val="0"/>
      </c:catAx>
      <c:valAx>
        <c:axId val="10102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489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61911</xdr:rowOff>
    </xdr:from>
    <xdr:to>
      <xdr:col>10</xdr:col>
      <xdr:colOff>314325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0</xdr:rowOff>
    </xdr:from>
    <xdr:to>
      <xdr:col>7</xdr:col>
      <xdr:colOff>533400</xdr:colOff>
      <xdr:row>19</xdr:row>
      <xdr:rowOff>123825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2</xdr:row>
      <xdr:rowOff>114300</xdr:rowOff>
    </xdr:from>
    <xdr:to>
      <xdr:col>7</xdr:col>
      <xdr:colOff>257174</xdr:colOff>
      <xdr:row>18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209549</xdr:colOff>
      <xdr:row>2</xdr:row>
      <xdr:rowOff>114301</xdr:rowOff>
    </xdr:from>
    <xdr:to>
      <xdr:col>13</xdr:col>
      <xdr:colOff>266700</xdr:colOff>
      <xdr:row>18</xdr:row>
      <xdr:rowOff>19051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7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10</xdr:row>
      <xdr:rowOff>0</xdr:rowOff>
    </xdr:from>
    <xdr:to>
      <xdr:col>3</xdr:col>
      <xdr:colOff>1123950</xdr:colOff>
      <xdr:row>10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10</xdr:row>
      <xdr:rowOff>0</xdr:rowOff>
    </xdr:from>
    <xdr:to>
      <xdr:col>3</xdr:col>
      <xdr:colOff>1123950</xdr:colOff>
      <xdr:row>10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10</xdr:col>
      <xdr:colOff>295275</xdr:colOff>
      <xdr:row>35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showGridLines="0" tabSelected="1" zoomScale="97" zoomScaleNormal="97" workbookViewId="0">
      <selection activeCell="P16" sqref="P16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9.33203125" style="5" customWidth="1"/>
    <col min="9" max="9" width="8.1640625" style="5" customWidth="1"/>
    <col min="10" max="10" width="13.33203125" style="5" customWidth="1"/>
    <col min="11" max="11" width="5.83203125" style="5" customWidth="1"/>
    <col min="12" max="13" width="5.6640625" style="5" customWidth="1"/>
    <col min="14" max="14" width="5.83203125" style="5" customWidth="1"/>
    <col min="15" max="20" width="5.6640625" style="5" customWidth="1"/>
    <col min="21" max="16384" width="9.33203125" style="5"/>
  </cols>
  <sheetData>
    <row r="1" spans="1:12" s="213" customFormat="1" ht="28.5" customHeight="1" thickBot="1" x14ac:dyDescent="0.3">
      <c r="A1" s="72" t="s">
        <v>124</v>
      </c>
      <c r="B1" s="212"/>
      <c r="C1" s="212"/>
      <c r="D1" s="212"/>
      <c r="E1" s="212"/>
      <c r="F1" s="212"/>
      <c r="G1" s="212"/>
    </row>
    <row r="2" spans="1:12" ht="39.75" customHeight="1" x14ac:dyDescent="0.2">
      <c r="A2" s="38"/>
      <c r="B2" s="110" t="s">
        <v>0</v>
      </c>
      <c r="C2" s="87" t="s">
        <v>4</v>
      </c>
      <c r="D2" s="110" t="s">
        <v>1</v>
      </c>
      <c r="E2" s="88" t="s">
        <v>4</v>
      </c>
      <c r="F2" s="6" t="s">
        <v>132</v>
      </c>
      <c r="G2" s="91"/>
      <c r="K2" s="221"/>
      <c r="L2" s="221"/>
    </row>
    <row r="3" spans="1:12" ht="21.75" customHeight="1" x14ac:dyDescent="0.2">
      <c r="A3" s="116" t="s">
        <v>74</v>
      </c>
      <c r="B3" s="161">
        <v>876604</v>
      </c>
      <c r="C3" s="146">
        <v>114.2</v>
      </c>
      <c r="D3" s="166">
        <v>1451891</v>
      </c>
      <c r="E3" s="146">
        <v>116.6</v>
      </c>
      <c r="F3" s="7">
        <v>1.6562678244680609</v>
      </c>
      <c r="G3" s="7"/>
      <c r="I3" s="26"/>
    </row>
    <row r="4" spans="1:12" x14ac:dyDescent="0.2">
      <c r="A4" s="117" t="s">
        <v>76</v>
      </c>
      <c r="B4" s="162">
        <v>967902</v>
      </c>
      <c r="C4" s="146">
        <v>110.41496502411579</v>
      </c>
      <c r="D4" s="163">
        <v>1602420</v>
      </c>
      <c r="E4" s="146">
        <v>110.36778931751763</v>
      </c>
      <c r="F4" s="7">
        <v>1.6555601703478244</v>
      </c>
      <c r="G4" s="7"/>
    </row>
    <row r="5" spans="1:12" x14ac:dyDescent="0.2">
      <c r="A5" s="115" t="s">
        <v>77</v>
      </c>
      <c r="B5" s="163">
        <v>1077778</v>
      </c>
      <c r="C5" s="146">
        <v>111.35197571654982</v>
      </c>
      <c r="D5" s="163">
        <v>1804290</v>
      </c>
      <c r="E5" s="146">
        <v>112.59782079604599</v>
      </c>
      <c r="F5" s="7">
        <v>1.6740831599828536</v>
      </c>
      <c r="G5" s="7"/>
    </row>
    <row r="6" spans="1:12" ht="12.75" customHeight="1" x14ac:dyDescent="0.2">
      <c r="A6" s="118" t="s">
        <v>104</v>
      </c>
      <c r="B6" s="164">
        <v>1152598</v>
      </c>
      <c r="C6" s="146">
        <v>106.94206042431745</v>
      </c>
      <c r="D6" s="163">
        <v>2016107</v>
      </c>
      <c r="E6" s="146">
        <v>111.73963165566512</v>
      </c>
      <c r="F6" s="7">
        <v>1.7491848849295244</v>
      </c>
      <c r="G6" s="7"/>
      <c r="H6" s="60"/>
      <c r="I6" s="60"/>
    </row>
    <row r="7" spans="1:12" x14ac:dyDescent="0.2">
      <c r="A7" s="118" t="s">
        <v>86</v>
      </c>
      <c r="B7" s="165">
        <v>1286087</v>
      </c>
      <c r="C7" s="145">
        <v>116</v>
      </c>
      <c r="D7" s="165">
        <v>2263758</v>
      </c>
      <c r="E7" s="145">
        <v>114.8</v>
      </c>
      <c r="F7" s="113">
        <v>1.8</v>
      </c>
      <c r="G7" s="7"/>
      <c r="H7" s="60"/>
      <c r="I7" s="60"/>
    </row>
    <row r="8" spans="1:12" ht="22.5" customHeight="1" x14ac:dyDescent="0.2">
      <c r="A8" s="119" t="s">
        <v>115</v>
      </c>
      <c r="B8" s="78"/>
      <c r="C8" s="75"/>
      <c r="D8" s="78"/>
      <c r="E8" s="41"/>
      <c r="F8" s="53"/>
      <c r="G8" s="53"/>
    </row>
    <row r="9" spans="1:12" ht="16.5" customHeight="1" x14ac:dyDescent="0.2">
      <c r="A9" s="114" t="s">
        <v>117</v>
      </c>
      <c r="B9" s="167">
        <v>61823</v>
      </c>
      <c r="C9" s="146">
        <v>55.6</v>
      </c>
      <c r="D9" s="168">
        <v>141292</v>
      </c>
      <c r="E9" s="146">
        <v>70.5</v>
      </c>
      <c r="F9" s="144">
        <v>2.2854277534251008</v>
      </c>
      <c r="G9" s="53"/>
    </row>
    <row r="10" spans="1:12" ht="11.25" customHeight="1" x14ac:dyDescent="0.2">
      <c r="A10" s="190"/>
      <c r="B10" s="167"/>
      <c r="C10" s="145"/>
      <c r="D10" s="168"/>
      <c r="E10" s="145"/>
      <c r="F10" s="53"/>
      <c r="G10" s="53"/>
    </row>
    <row r="11" spans="1:12" ht="13.5" customHeight="1" x14ac:dyDescent="0.2">
      <c r="A11" s="12" t="s">
        <v>114</v>
      </c>
      <c r="B11" s="13"/>
      <c r="C11" s="66"/>
      <c r="D11" s="13"/>
      <c r="E11" s="145"/>
      <c r="F11" s="53"/>
      <c r="G11" s="53"/>
      <c r="J11" s="15"/>
      <c r="K11" s="15"/>
    </row>
    <row r="12" spans="1:12" ht="13.5" customHeight="1" x14ac:dyDescent="0.2">
      <c r="A12" s="92"/>
      <c r="B12" s="29"/>
      <c r="C12" s="145"/>
      <c r="D12" s="29"/>
      <c r="E12" s="145"/>
      <c r="F12" s="53"/>
      <c r="G12" s="53"/>
      <c r="J12" s="15"/>
      <c r="K12" s="15"/>
    </row>
    <row r="13" spans="1:12" ht="13.5" customHeight="1" x14ac:dyDescent="0.2">
      <c r="A13" s="92"/>
      <c r="B13" s="29"/>
      <c r="C13" s="145"/>
      <c r="D13" s="29"/>
      <c r="E13" s="145"/>
      <c r="F13" s="53"/>
      <c r="G13" s="53"/>
      <c r="J13" s="15"/>
      <c r="K13" s="15"/>
    </row>
    <row r="14" spans="1:12" ht="13.5" customHeight="1" x14ac:dyDescent="0.2">
      <c r="A14" s="92"/>
      <c r="B14" s="29"/>
      <c r="C14" s="145"/>
      <c r="D14" s="29"/>
      <c r="E14" s="145"/>
      <c r="F14" s="53"/>
      <c r="G14" s="53"/>
      <c r="J14" s="15"/>
      <c r="K14" s="15"/>
    </row>
    <row r="15" spans="1:12" ht="13.5" customHeight="1" x14ac:dyDescent="0.2">
      <c r="A15" s="92"/>
      <c r="B15" s="29"/>
      <c r="C15" s="145"/>
      <c r="E15" s="63"/>
    </row>
    <row r="16" spans="1:12" ht="13.5" customHeight="1" x14ac:dyDescent="0.2">
      <c r="A16" s="92"/>
      <c r="B16" s="29"/>
      <c r="C16" s="145"/>
      <c r="E16" s="63"/>
    </row>
    <row r="17" spans="1:19" ht="13.5" customHeight="1" x14ac:dyDescent="0.2">
      <c r="A17" s="92"/>
      <c r="B17" s="29"/>
      <c r="C17" s="145"/>
      <c r="E17" s="15"/>
      <c r="F17" s="15"/>
      <c r="G17" s="15"/>
    </row>
    <row r="18" spans="1:19" ht="13.5" customHeight="1" x14ac:dyDescent="0.2">
      <c r="A18" s="92"/>
      <c r="B18" s="29"/>
      <c r="C18" s="145"/>
      <c r="D18" s="63"/>
      <c r="G18" s="15"/>
    </row>
    <row r="19" spans="1:19" ht="17.45" customHeight="1" x14ac:dyDescent="0.2">
      <c r="A19" s="9"/>
      <c r="B19" s="11"/>
      <c r="C19" s="11"/>
      <c r="D19" s="15"/>
      <c r="E19" s="15"/>
    </row>
    <row r="20" spans="1:19" ht="12.75" customHeight="1" x14ac:dyDescent="0.2">
      <c r="A20" s="9"/>
      <c r="B20" s="11"/>
      <c r="C20" s="11"/>
    </row>
    <row r="21" spans="1:19" ht="17.45" customHeight="1" x14ac:dyDescent="0.2">
      <c r="A21" s="9"/>
      <c r="B21" s="11"/>
      <c r="C21" s="11"/>
    </row>
    <row r="22" spans="1:19" ht="21" customHeight="1" x14ac:dyDescent="0.2">
      <c r="A22" s="14"/>
      <c r="B22" s="1"/>
      <c r="C22" s="2"/>
      <c r="D22" s="11"/>
    </row>
    <row r="23" spans="1:19" ht="21" customHeight="1" x14ac:dyDescent="0.2">
      <c r="A23" s="14"/>
      <c r="B23" s="1"/>
      <c r="C23" s="2"/>
      <c r="D23" s="13"/>
      <c r="E23" s="9"/>
      <c r="F23" s="11"/>
      <c r="G23" s="11"/>
    </row>
    <row r="24" spans="1:19" x14ac:dyDescent="0.2">
      <c r="A24" s="9"/>
      <c r="B24" s="1"/>
      <c r="C24" s="2"/>
      <c r="D24" s="13"/>
      <c r="E24" s="9"/>
      <c r="F24" s="11"/>
      <c r="G24" s="11"/>
      <c r="H24" s="15"/>
    </row>
    <row r="25" spans="1:19" x14ac:dyDescent="0.2">
      <c r="A25" s="9"/>
      <c r="B25" s="1"/>
      <c r="C25" s="2"/>
      <c r="D25" s="13"/>
      <c r="E25" s="9"/>
      <c r="F25" s="11"/>
      <c r="G25" s="11"/>
      <c r="H25" s="15"/>
    </row>
    <row r="26" spans="1:19" x14ac:dyDescent="0.2">
      <c r="A26" s="9"/>
      <c r="B26" s="1"/>
      <c r="C26" s="2"/>
      <c r="D26" s="13"/>
      <c r="E26" s="9"/>
      <c r="F26" s="11"/>
      <c r="G26" s="11"/>
      <c r="I26" s="11"/>
      <c r="J26" s="11"/>
      <c r="K26" s="11"/>
      <c r="L26" s="71"/>
      <c r="M26" s="11"/>
      <c r="N26" s="11"/>
      <c r="O26" s="11"/>
      <c r="P26" s="71"/>
      <c r="Q26" s="71"/>
      <c r="R26" s="71"/>
      <c r="S26" s="71"/>
    </row>
    <row r="27" spans="1:19" x14ac:dyDescent="0.2">
      <c r="A27" s="9"/>
      <c r="B27" s="1"/>
      <c r="C27" s="16"/>
      <c r="D27" s="13"/>
      <c r="E27" s="16"/>
      <c r="F27" s="17"/>
      <c r="G27" s="17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x14ac:dyDescent="0.2">
      <c r="A28" s="9"/>
      <c r="B28" s="1"/>
      <c r="C28" s="16"/>
      <c r="D28" s="13"/>
      <c r="E28" s="16"/>
      <c r="F28" s="17"/>
      <c r="G28" s="17"/>
      <c r="J28" s="71"/>
      <c r="K28" s="71"/>
      <c r="L28" s="71"/>
      <c r="M28" s="71"/>
      <c r="N28" s="71"/>
      <c r="O28" s="71"/>
      <c r="P28" s="71"/>
      <c r="Q28" s="71"/>
      <c r="R28" s="71"/>
      <c r="S28" s="71"/>
    </row>
  </sheetData>
  <mergeCells count="1">
    <mergeCell ref="K2:L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zoomScale="110" zoomScaleNormal="110" workbookViewId="0">
      <selection activeCell="U15" sqref="U15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5" width="9.83203125" style="5" customWidth="1"/>
    <col min="6" max="6" width="9.33203125" style="5" customWidth="1"/>
    <col min="7" max="7" width="10" style="5" customWidth="1"/>
    <col min="8" max="8" width="9.83203125" style="5" customWidth="1"/>
    <col min="9" max="9" width="10" style="5" customWidth="1"/>
    <col min="10" max="10" width="9.83203125" style="5" customWidth="1"/>
    <col min="11" max="11" width="10" style="5" customWidth="1"/>
    <col min="12" max="12" width="8.83203125" style="5"/>
    <col min="13" max="13" width="11.33203125" style="5" bestFit="1" customWidth="1"/>
    <col min="14" max="16" width="8.83203125" style="5"/>
    <col min="17" max="18" width="9.5" style="5" customWidth="1"/>
    <col min="19" max="16384" width="8.83203125" style="5"/>
  </cols>
  <sheetData>
    <row r="1" spans="1:19" ht="28.5" customHeight="1" thickBot="1" x14ac:dyDescent="0.25">
      <c r="A1" s="72" t="s">
        <v>122</v>
      </c>
      <c r="L1" s="2"/>
    </row>
    <row r="2" spans="1:19" ht="18.75" customHeight="1" x14ac:dyDescent="0.2">
      <c r="A2" s="250" t="s">
        <v>90</v>
      </c>
      <c r="B2" s="250"/>
      <c r="C2" s="250"/>
      <c r="D2" s="253" t="s">
        <v>0</v>
      </c>
      <c r="E2" s="254"/>
      <c r="F2" s="254"/>
      <c r="G2" s="254"/>
      <c r="H2" s="235" t="s">
        <v>1</v>
      </c>
      <c r="I2" s="223"/>
      <c r="J2" s="223"/>
      <c r="K2" s="223"/>
      <c r="L2" s="2"/>
      <c r="Q2" s="238" t="s">
        <v>123</v>
      </c>
      <c r="R2" s="238"/>
      <c r="S2" s="238"/>
    </row>
    <row r="3" spans="1:19" ht="18.75" customHeight="1" x14ac:dyDescent="0.2">
      <c r="A3" s="251"/>
      <c r="B3" s="251"/>
      <c r="C3" s="251"/>
      <c r="D3" s="255" t="s">
        <v>91</v>
      </c>
      <c r="E3" s="255"/>
      <c r="F3" s="256" t="s">
        <v>92</v>
      </c>
      <c r="G3" s="256"/>
      <c r="H3" s="257" t="s">
        <v>91</v>
      </c>
      <c r="I3" s="256"/>
      <c r="J3" s="257" t="s">
        <v>92</v>
      </c>
      <c r="K3" s="256"/>
      <c r="L3" s="2"/>
    </row>
    <row r="4" spans="1:19" ht="29.25" customHeight="1" x14ac:dyDescent="0.2">
      <c r="A4" s="252"/>
      <c r="B4" s="252"/>
      <c r="C4" s="252"/>
      <c r="D4" s="135" t="s">
        <v>93</v>
      </c>
      <c r="E4" s="134" t="s">
        <v>105</v>
      </c>
      <c r="F4" s="134" t="s">
        <v>93</v>
      </c>
      <c r="G4" s="134" t="s">
        <v>105</v>
      </c>
      <c r="H4" s="134" t="s">
        <v>93</v>
      </c>
      <c r="I4" s="134" t="s">
        <v>105</v>
      </c>
      <c r="J4" s="134" t="s">
        <v>93</v>
      </c>
      <c r="K4" s="135" t="s">
        <v>105</v>
      </c>
      <c r="L4" s="2"/>
      <c r="P4" s="62"/>
      <c r="Q4" s="62"/>
      <c r="R4" s="5" t="s">
        <v>18</v>
      </c>
      <c r="S4" s="5" t="s">
        <v>102</v>
      </c>
    </row>
    <row r="5" spans="1:19" ht="21.75" customHeight="1" x14ac:dyDescent="0.2">
      <c r="A5" s="249" t="s">
        <v>94</v>
      </c>
      <c r="B5" s="249"/>
      <c r="C5" s="249"/>
      <c r="D5" s="171">
        <v>10080</v>
      </c>
      <c r="E5" s="148">
        <v>29199</v>
      </c>
      <c r="F5" s="148">
        <v>6230</v>
      </c>
      <c r="G5" s="148">
        <v>16314</v>
      </c>
      <c r="H5" s="171">
        <v>20381</v>
      </c>
      <c r="I5" s="148">
        <v>71882</v>
      </c>
      <c r="J5" s="148">
        <v>13475</v>
      </c>
      <c r="K5" s="148">
        <v>35554</v>
      </c>
      <c r="L5" s="15"/>
      <c r="P5" s="5" t="s">
        <v>95</v>
      </c>
      <c r="R5" s="176">
        <f t="shared" ref="R5:R11" si="0">SUM(I6,K6)</f>
        <v>3747</v>
      </c>
      <c r="S5" s="177">
        <f t="shared" ref="S5:S11" si="1">SUM(H6,J6)</f>
        <v>1952</v>
      </c>
    </row>
    <row r="6" spans="1:19" ht="20.25" customHeight="1" x14ac:dyDescent="0.2">
      <c r="B6" s="5" t="s">
        <v>95</v>
      </c>
      <c r="C6" s="2"/>
      <c r="D6" s="172">
        <v>501</v>
      </c>
      <c r="E6" s="173">
        <v>957</v>
      </c>
      <c r="F6" s="173">
        <v>473</v>
      </c>
      <c r="G6" s="173">
        <v>813</v>
      </c>
      <c r="H6" s="172">
        <v>999</v>
      </c>
      <c r="I6" s="173">
        <v>2013</v>
      </c>
      <c r="J6" s="173">
        <v>953</v>
      </c>
      <c r="K6" s="173">
        <v>1734</v>
      </c>
      <c r="P6" s="5" t="s">
        <v>96</v>
      </c>
      <c r="R6" s="176">
        <f t="shared" si="0"/>
        <v>13365</v>
      </c>
      <c r="S6" s="177">
        <f t="shared" si="1"/>
        <v>5133</v>
      </c>
    </row>
    <row r="7" spans="1:19" ht="16.5" customHeight="1" x14ac:dyDescent="0.2">
      <c r="B7" s="5" t="s">
        <v>96</v>
      </c>
      <c r="C7" s="2"/>
      <c r="D7" s="172">
        <v>972</v>
      </c>
      <c r="E7" s="173">
        <v>2801</v>
      </c>
      <c r="F7" s="173">
        <v>821</v>
      </c>
      <c r="G7" s="173">
        <v>2466</v>
      </c>
      <c r="H7" s="172">
        <v>2832</v>
      </c>
      <c r="I7" s="174">
        <v>7497</v>
      </c>
      <c r="J7" s="173">
        <v>2301</v>
      </c>
      <c r="K7" s="173">
        <v>5868</v>
      </c>
      <c r="P7" s="81" t="s">
        <v>97</v>
      </c>
      <c r="Q7" s="81"/>
      <c r="R7" s="176">
        <f t="shared" si="0"/>
        <v>23531</v>
      </c>
      <c r="S7" s="177">
        <f t="shared" si="1"/>
        <v>8286</v>
      </c>
    </row>
    <row r="8" spans="1:19" ht="16.5" customHeight="1" x14ac:dyDescent="0.2">
      <c r="B8" s="248" t="s">
        <v>97</v>
      </c>
      <c r="C8" s="248"/>
      <c r="D8" s="172">
        <v>2280</v>
      </c>
      <c r="E8" s="173">
        <v>5876</v>
      </c>
      <c r="F8" s="173">
        <v>1566</v>
      </c>
      <c r="G8" s="173">
        <v>3426</v>
      </c>
      <c r="H8" s="210">
        <v>4854</v>
      </c>
      <c r="I8" s="175">
        <v>15617</v>
      </c>
      <c r="J8" s="173">
        <v>3432</v>
      </c>
      <c r="K8" s="173">
        <v>7914</v>
      </c>
      <c r="P8" s="2" t="s">
        <v>98</v>
      </c>
      <c r="Q8" s="2"/>
      <c r="R8" s="176">
        <f t="shared" si="0"/>
        <v>22945</v>
      </c>
      <c r="S8" s="177">
        <f t="shared" si="1"/>
        <v>8810</v>
      </c>
    </row>
    <row r="9" spans="1:19" ht="16.5" customHeight="1" x14ac:dyDescent="0.2">
      <c r="B9" s="3" t="s">
        <v>98</v>
      </c>
      <c r="C9" s="79"/>
      <c r="D9" s="172">
        <v>2897</v>
      </c>
      <c r="E9" s="173">
        <v>7136</v>
      </c>
      <c r="F9" s="173">
        <v>1699</v>
      </c>
      <c r="G9" s="173">
        <v>3097</v>
      </c>
      <c r="H9" s="210">
        <v>5399</v>
      </c>
      <c r="I9" s="175">
        <v>16535</v>
      </c>
      <c r="J9" s="173">
        <v>3411</v>
      </c>
      <c r="K9" s="173">
        <v>6410</v>
      </c>
      <c r="P9" s="2" t="s">
        <v>99</v>
      </c>
      <c r="Q9" s="2"/>
      <c r="R9" s="176">
        <f t="shared" si="0"/>
        <v>22854</v>
      </c>
      <c r="S9" s="177">
        <f t="shared" si="1"/>
        <v>5816</v>
      </c>
    </row>
    <row r="10" spans="1:19" ht="16.5" customHeight="1" x14ac:dyDescent="0.2">
      <c r="B10" s="3" t="s">
        <v>99</v>
      </c>
      <c r="C10" s="54"/>
      <c r="D10" s="172">
        <v>2102</v>
      </c>
      <c r="E10" s="173">
        <v>6741</v>
      </c>
      <c r="F10" s="173">
        <v>1030</v>
      </c>
      <c r="G10" s="173">
        <v>3379</v>
      </c>
      <c r="H10" s="210">
        <v>3780</v>
      </c>
      <c r="I10" s="175">
        <v>15881</v>
      </c>
      <c r="J10" s="173">
        <v>2036</v>
      </c>
      <c r="K10" s="173">
        <v>6973</v>
      </c>
      <c r="P10" s="5" t="s">
        <v>100</v>
      </c>
      <c r="R10" s="176">
        <f t="shared" si="0"/>
        <v>14525</v>
      </c>
      <c r="S10" s="177">
        <f t="shared" si="1"/>
        <v>2820</v>
      </c>
    </row>
    <row r="11" spans="1:19" ht="16.5" customHeight="1" x14ac:dyDescent="0.2">
      <c r="B11" s="5" t="s">
        <v>100</v>
      </c>
      <c r="C11" s="54"/>
      <c r="D11" s="172">
        <v>1020</v>
      </c>
      <c r="E11" s="173">
        <v>4092</v>
      </c>
      <c r="F11" s="173">
        <v>494</v>
      </c>
      <c r="G11" s="173">
        <v>2146</v>
      </c>
      <c r="H11" s="172">
        <v>1902</v>
      </c>
      <c r="I11" s="173">
        <v>10019</v>
      </c>
      <c r="J11" s="173">
        <v>918</v>
      </c>
      <c r="K11" s="173">
        <v>4506</v>
      </c>
      <c r="P11" s="5" t="s">
        <v>101</v>
      </c>
      <c r="R11" s="176">
        <f t="shared" si="0"/>
        <v>6469</v>
      </c>
      <c r="S11" s="177">
        <f t="shared" si="1"/>
        <v>1039</v>
      </c>
    </row>
    <row r="12" spans="1:19" ht="16.5" customHeight="1" x14ac:dyDescent="0.2">
      <c r="B12" s="5" t="s">
        <v>101</v>
      </c>
      <c r="C12" s="54"/>
      <c r="D12" s="172">
        <v>308</v>
      </c>
      <c r="E12" s="173">
        <v>1596</v>
      </c>
      <c r="F12" s="173">
        <v>147</v>
      </c>
      <c r="G12" s="173">
        <v>987</v>
      </c>
      <c r="H12" s="172">
        <v>615</v>
      </c>
      <c r="I12" s="173">
        <v>4320</v>
      </c>
      <c r="J12" s="173">
        <v>424</v>
      </c>
      <c r="K12" s="173">
        <v>2149</v>
      </c>
      <c r="P12" s="5" t="s">
        <v>103</v>
      </c>
      <c r="R12" s="178">
        <f>SUM(R5:R11)</f>
        <v>107436</v>
      </c>
      <c r="S12" s="178">
        <f>SUM(S5:S11)</f>
        <v>33856</v>
      </c>
    </row>
    <row r="14" spans="1:19" x14ac:dyDescent="0.2">
      <c r="F14" s="15"/>
      <c r="M14" s="10"/>
      <c r="N14" s="238"/>
      <c r="O14" s="238"/>
    </row>
    <row r="15" spans="1:19" x14ac:dyDescent="0.2">
      <c r="C15" s="80"/>
      <c r="D15" s="40"/>
      <c r="E15" s="55"/>
      <c r="F15" s="40"/>
      <c r="G15" s="40"/>
      <c r="H15" s="40"/>
      <c r="I15" s="55"/>
      <c r="M15" s="2"/>
      <c r="N15" s="2"/>
      <c r="O15" s="2"/>
      <c r="P15" s="2"/>
    </row>
    <row r="16" spans="1:19" x14ac:dyDescent="0.2">
      <c r="C16" s="40"/>
      <c r="D16" s="40"/>
      <c r="E16" s="55"/>
      <c r="F16" s="40"/>
      <c r="G16" s="40"/>
      <c r="H16" s="40"/>
      <c r="I16" s="55"/>
      <c r="M16" s="2"/>
      <c r="N16" s="189"/>
      <c r="O16" s="177"/>
      <c r="P16" s="177"/>
    </row>
    <row r="17" spans="3:19" x14ac:dyDescent="0.2">
      <c r="C17" s="40"/>
      <c r="D17" s="40"/>
      <c r="E17" s="55"/>
      <c r="F17" s="40"/>
      <c r="G17" s="40"/>
      <c r="H17" s="40"/>
      <c r="I17" s="55"/>
      <c r="M17" s="2"/>
      <c r="N17" s="177"/>
      <c r="O17" s="177"/>
      <c r="P17" s="2"/>
      <c r="Q17" s="15"/>
    </row>
    <row r="18" spans="3:19" x14ac:dyDescent="0.2">
      <c r="C18" s="40"/>
      <c r="D18" s="40"/>
      <c r="E18" s="40"/>
      <c r="F18" s="40"/>
      <c r="G18" s="40"/>
      <c r="H18" s="40"/>
      <c r="I18" s="40"/>
      <c r="M18" s="2"/>
      <c r="N18" s="259"/>
      <c r="O18" s="259"/>
      <c r="P18" s="2"/>
      <c r="Q18" s="15"/>
    </row>
    <row r="19" spans="3:19" x14ac:dyDescent="0.2">
      <c r="C19" s="40"/>
      <c r="D19" s="40"/>
      <c r="E19" s="40"/>
      <c r="F19" s="40"/>
      <c r="G19" s="40"/>
      <c r="H19" s="40"/>
      <c r="I19" s="40"/>
      <c r="Q19" s="15"/>
    </row>
    <row r="20" spans="3:19" x14ac:dyDescent="0.2">
      <c r="S20" s="15"/>
    </row>
    <row r="21" spans="3:19" x14ac:dyDescent="0.2">
      <c r="S21" s="15"/>
    </row>
    <row r="22" spans="3:19" x14ac:dyDescent="0.2">
      <c r="S22" s="15"/>
    </row>
    <row r="23" spans="3:19" x14ac:dyDescent="0.2">
      <c r="S23" s="15"/>
    </row>
    <row r="24" spans="3:19" x14ac:dyDescent="0.2">
      <c r="S24" s="43"/>
    </row>
  </sheetData>
  <mergeCells count="11">
    <mergeCell ref="N14:O14"/>
    <mergeCell ref="Q2:S2"/>
    <mergeCell ref="B8:C8"/>
    <mergeCell ref="A5:C5"/>
    <mergeCell ref="A2:C4"/>
    <mergeCell ref="D2:G2"/>
    <mergeCell ref="H2:K2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1"/>
  <sheetViews>
    <sheetView showGridLines="0" workbookViewId="0">
      <selection activeCell="G11" sqref="G11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60" t="s">
        <v>134</v>
      </c>
    </row>
    <row r="2" spans="1:2" x14ac:dyDescent="0.2">
      <c r="A2" s="261"/>
    </row>
    <row r="3" spans="1:2" x14ac:dyDescent="0.2">
      <c r="A3" s="273" t="s">
        <v>162</v>
      </c>
    </row>
    <row r="4" spans="1:2" ht="8.25" customHeight="1" x14ac:dyDescent="0.2">
      <c r="A4" s="262"/>
    </row>
    <row r="5" spans="1:2" ht="38.25" customHeight="1" x14ac:dyDescent="0.2">
      <c r="A5" s="283" t="s">
        <v>160</v>
      </c>
      <c r="B5" s="283"/>
    </row>
    <row r="6" spans="1:2" ht="7.5" customHeight="1" x14ac:dyDescent="0.2">
      <c r="A6" s="274"/>
      <c r="B6" s="284"/>
    </row>
    <row r="7" spans="1:2" ht="38.25" customHeight="1" x14ac:dyDescent="0.2">
      <c r="A7" s="283" t="s">
        <v>163</v>
      </c>
      <c r="B7" s="283"/>
    </row>
    <row r="8" spans="1:2" ht="7.5" customHeight="1" x14ac:dyDescent="0.2">
      <c r="A8" s="274"/>
      <c r="B8" s="284"/>
    </row>
    <row r="9" spans="1:2" ht="38.25" customHeight="1" x14ac:dyDescent="0.2">
      <c r="A9" s="283" t="s">
        <v>161</v>
      </c>
      <c r="B9" s="285"/>
    </row>
    <row r="10" spans="1:2" ht="7.5" customHeight="1" x14ac:dyDescent="0.2">
      <c r="A10" s="274"/>
      <c r="B10" s="284"/>
    </row>
    <row r="11" spans="1:2" ht="38.25" customHeight="1" x14ac:dyDescent="0.2">
      <c r="A11" s="283" t="s">
        <v>164</v>
      </c>
      <c r="B11" s="283"/>
    </row>
    <row r="12" spans="1:2" x14ac:dyDescent="0.2">
      <c r="A12" s="286" t="s">
        <v>135</v>
      </c>
      <c r="B12" s="284"/>
    </row>
    <row r="13" spans="1:2" x14ac:dyDescent="0.2">
      <c r="A13" s="273" t="s">
        <v>136</v>
      </c>
      <c r="B13" s="284"/>
    </row>
    <row r="14" spans="1:2" ht="8.25" customHeight="1" x14ac:dyDescent="0.2">
      <c r="A14" s="273"/>
      <c r="B14" s="284"/>
    </row>
    <row r="15" spans="1:2" ht="27" customHeight="1" x14ac:dyDescent="0.2">
      <c r="A15" s="283" t="s">
        <v>165</v>
      </c>
      <c r="B15" s="283"/>
    </row>
    <row r="16" spans="1:2" x14ac:dyDescent="0.2">
      <c r="A16" s="273"/>
      <c r="B16" s="284"/>
    </row>
    <row r="17" spans="1:2" x14ac:dyDescent="0.2">
      <c r="A17" s="273" t="s">
        <v>166</v>
      </c>
      <c r="B17" s="284"/>
    </row>
    <row r="18" spans="1:2" ht="8.25" customHeight="1" x14ac:dyDescent="0.2">
      <c r="A18" s="274"/>
      <c r="B18" s="284"/>
    </row>
    <row r="19" spans="1:2" ht="27" customHeight="1" x14ac:dyDescent="0.2">
      <c r="A19" s="283" t="s">
        <v>167</v>
      </c>
      <c r="B19" s="283"/>
    </row>
    <row r="20" spans="1:2" ht="7.5" customHeight="1" x14ac:dyDescent="0.2">
      <c r="A20" s="274"/>
      <c r="B20" s="284"/>
    </row>
    <row r="21" spans="1:2" ht="90" customHeight="1" x14ac:dyDescent="0.2">
      <c r="A21" s="283" t="s">
        <v>168</v>
      </c>
      <c r="B21" s="283"/>
    </row>
    <row r="22" spans="1:2" ht="7.5" customHeight="1" x14ac:dyDescent="0.2">
      <c r="A22" s="287"/>
      <c r="B22" s="284"/>
    </row>
    <row r="23" spans="1:2" ht="38.25" customHeight="1" x14ac:dyDescent="0.2">
      <c r="A23" s="283" t="s">
        <v>169</v>
      </c>
      <c r="B23" s="283"/>
    </row>
    <row r="24" spans="1:2" x14ac:dyDescent="0.2">
      <c r="A24" s="287"/>
      <c r="B24" s="284"/>
    </row>
    <row r="25" spans="1:2" x14ac:dyDescent="0.2">
      <c r="A25" s="273" t="s">
        <v>137</v>
      </c>
      <c r="B25" s="284"/>
    </row>
    <row r="26" spans="1:2" ht="8.25" customHeight="1" x14ac:dyDescent="0.2">
      <c r="A26" s="286"/>
      <c r="B26" s="284"/>
    </row>
    <row r="27" spans="1:2" ht="38.25" customHeight="1" x14ac:dyDescent="0.2">
      <c r="A27" s="288" t="s">
        <v>138</v>
      </c>
      <c r="B27" s="288"/>
    </row>
    <row r="28" spans="1:2" ht="7.5" customHeight="1" x14ac:dyDescent="0.2">
      <c r="A28" s="289"/>
      <c r="B28" s="284"/>
    </row>
    <row r="29" spans="1:2" ht="89.25" customHeight="1" x14ac:dyDescent="0.2">
      <c r="A29" s="288" t="s">
        <v>170</v>
      </c>
      <c r="B29" s="288"/>
    </row>
    <row r="30" spans="1:2" ht="7.5" customHeight="1" x14ac:dyDescent="0.2">
      <c r="A30" s="290"/>
      <c r="B30" s="284"/>
    </row>
    <row r="31" spans="1:2" ht="38.25" customHeight="1" x14ac:dyDescent="0.2">
      <c r="A31" s="288" t="s">
        <v>171</v>
      </c>
      <c r="B31" s="288"/>
    </row>
    <row r="32" spans="1:2" ht="7.5" customHeight="1" x14ac:dyDescent="0.2">
      <c r="A32" s="287"/>
      <c r="B32" s="284"/>
    </row>
    <row r="33" spans="1:2" ht="27" customHeight="1" x14ac:dyDescent="0.2">
      <c r="A33" s="288" t="s">
        <v>139</v>
      </c>
      <c r="B33" s="288"/>
    </row>
    <row r="34" spans="1:2" ht="7.5" customHeight="1" x14ac:dyDescent="0.2">
      <c r="A34" s="289" t="s">
        <v>15</v>
      </c>
      <c r="B34" s="284"/>
    </row>
    <row r="35" spans="1:2" ht="27" customHeight="1" x14ac:dyDescent="0.2">
      <c r="A35" s="288" t="s">
        <v>140</v>
      </c>
      <c r="B35" s="288"/>
    </row>
    <row r="36" spans="1:2" ht="7.5" customHeight="1" x14ac:dyDescent="0.2">
      <c r="A36" s="289"/>
      <c r="B36" s="284"/>
    </row>
    <row r="37" spans="1:2" x14ac:dyDescent="0.2">
      <c r="A37" s="291" t="s">
        <v>141</v>
      </c>
      <c r="B37" s="291"/>
    </row>
    <row r="38" spans="1:2" ht="7.5" customHeight="1" x14ac:dyDescent="0.2">
      <c r="A38" s="274" t="s">
        <v>15</v>
      </c>
      <c r="B38" s="284"/>
    </row>
    <row r="39" spans="1:2" ht="38.25" customHeight="1" x14ac:dyDescent="0.2">
      <c r="A39" s="288" t="s">
        <v>172</v>
      </c>
      <c r="B39" s="288"/>
    </row>
    <row r="40" spans="1:2" ht="7.5" customHeight="1" x14ac:dyDescent="0.2">
      <c r="A40" s="292"/>
      <c r="B40" s="284"/>
    </row>
    <row r="41" spans="1:2" x14ac:dyDescent="0.2">
      <c r="A41" s="288" t="s">
        <v>173</v>
      </c>
      <c r="B41" s="288"/>
    </row>
    <row r="42" spans="1:2" ht="7.5" customHeight="1" x14ac:dyDescent="0.2">
      <c r="A42" s="274"/>
      <c r="B42" s="284"/>
    </row>
    <row r="43" spans="1:2" ht="27" customHeight="1" x14ac:dyDescent="0.2">
      <c r="A43" s="288" t="s">
        <v>142</v>
      </c>
      <c r="B43" s="288"/>
    </row>
    <row r="44" spans="1:2" ht="7.5" customHeight="1" x14ac:dyDescent="0.2">
      <c r="A44" s="274"/>
      <c r="B44" s="284"/>
    </row>
    <row r="45" spans="1:2" ht="38.25" customHeight="1" x14ac:dyDescent="0.2">
      <c r="A45" s="288" t="s">
        <v>143</v>
      </c>
      <c r="B45" s="288"/>
    </row>
    <row r="46" spans="1:2" ht="17.25" customHeight="1" x14ac:dyDescent="0.2">
      <c r="A46" s="291" t="s">
        <v>144</v>
      </c>
      <c r="B46" s="291"/>
    </row>
    <row r="47" spans="1:2" ht="7.5" customHeight="1" x14ac:dyDescent="0.2">
      <c r="A47" s="290"/>
      <c r="B47" s="284"/>
    </row>
    <row r="48" spans="1:2" ht="38.25" customHeight="1" x14ac:dyDescent="0.2">
      <c r="A48" s="288" t="s">
        <v>174</v>
      </c>
      <c r="B48" s="288"/>
    </row>
    <row r="49" spans="1:2" x14ac:dyDescent="0.2">
      <c r="A49" s="263" t="s">
        <v>145</v>
      </c>
    </row>
    <row r="50" spans="1:2" ht="14.25" x14ac:dyDescent="0.2">
      <c r="A50" s="275" t="s">
        <v>175</v>
      </c>
    </row>
    <row r="51" spans="1:2" x14ac:dyDescent="0.2">
      <c r="A51" s="264"/>
    </row>
    <row r="52" spans="1:2" x14ac:dyDescent="0.2">
      <c r="A52" s="265"/>
    </row>
    <row r="53" spans="1:2" x14ac:dyDescent="0.2">
      <c r="A53" s="266"/>
    </row>
    <row r="54" spans="1:2" x14ac:dyDescent="0.2">
      <c r="A54" s="279" t="s">
        <v>146</v>
      </c>
      <c r="B54" s="279" t="s">
        <v>147</v>
      </c>
    </row>
    <row r="55" spans="1:2" ht="9" customHeight="1" x14ac:dyDescent="0.2">
      <c r="A55" s="267"/>
      <c r="B55" s="268"/>
    </row>
    <row r="56" spans="1:2" x14ac:dyDescent="0.2">
      <c r="A56" s="276" t="s">
        <v>148</v>
      </c>
      <c r="B56" s="278" t="s">
        <v>149</v>
      </c>
    </row>
    <row r="57" spans="1:2" x14ac:dyDescent="0.2">
      <c r="A57" s="276" t="s">
        <v>150</v>
      </c>
      <c r="B57" s="277" t="s">
        <v>177</v>
      </c>
    </row>
    <row r="58" spans="1:2" x14ac:dyDescent="0.2">
      <c r="A58" s="276" t="s">
        <v>151</v>
      </c>
      <c r="B58" s="109"/>
    </row>
    <row r="59" spans="1:2" x14ac:dyDescent="0.2">
      <c r="A59" s="268" t="s">
        <v>176</v>
      </c>
      <c r="B59" s="269"/>
    </row>
    <row r="60" spans="1:2" ht="15" x14ac:dyDescent="0.2">
      <c r="A60" s="270"/>
    </row>
    <row r="61" spans="1:2" ht="15" x14ac:dyDescent="0.2">
      <c r="A61" s="270"/>
    </row>
    <row r="62" spans="1:2" ht="15" x14ac:dyDescent="0.2">
      <c r="A62" s="270"/>
    </row>
    <row r="63" spans="1:2" ht="15" x14ac:dyDescent="0.2">
      <c r="A63" s="270"/>
    </row>
    <row r="64" spans="1:2" ht="15" x14ac:dyDescent="0.2">
      <c r="A64" s="270"/>
    </row>
    <row r="65" spans="1:2" ht="15" x14ac:dyDescent="0.2">
      <c r="A65" s="270"/>
    </row>
    <row r="66" spans="1:2" ht="15" x14ac:dyDescent="0.2">
      <c r="A66" s="270"/>
    </row>
    <row r="67" spans="1:2" ht="15" x14ac:dyDescent="0.2">
      <c r="A67" s="270"/>
    </row>
    <row r="68" spans="1:2" ht="15" x14ac:dyDescent="0.2">
      <c r="A68" s="270"/>
    </row>
    <row r="69" spans="1:2" ht="15" x14ac:dyDescent="0.2">
      <c r="A69" s="270"/>
    </row>
    <row r="70" spans="1:2" ht="15" x14ac:dyDescent="0.2">
      <c r="A70" s="270"/>
    </row>
    <row r="71" spans="1:2" ht="15" x14ac:dyDescent="0.2">
      <c r="A71" s="270"/>
    </row>
    <row r="72" spans="1:2" ht="15" x14ac:dyDescent="0.2">
      <c r="A72" s="270"/>
    </row>
    <row r="73" spans="1:2" ht="15" x14ac:dyDescent="0.2">
      <c r="A73" s="270"/>
    </row>
    <row r="74" spans="1:2" ht="15" x14ac:dyDescent="0.2">
      <c r="A74" s="270"/>
    </row>
    <row r="75" spans="1:2" ht="15" x14ac:dyDescent="0.2">
      <c r="A75" s="270"/>
    </row>
    <row r="76" spans="1:2" ht="15" x14ac:dyDescent="0.2">
      <c r="A76" s="270"/>
    </row>
    <row r="77" spans="1:2" ht="15" x14ac:dyDescent="0.2">
      <c r="A77" s="270"/>
    </row>
    <row r="78" spans="1:2" ht="15" x14ac:dyDescent="0.2">
      <c r="A78" s="270"/>
    </row>
    <row r="79" spans="1:2" x14ac:dyDescent="0.2">
      <c r="A79" s="280" t="s">
        <v>152</v>
      </c>
      <c r="B79" s="280"/>
    </row>
    <row r="80" spans="1:2" x14ac:dyDescent="0.2">
      <c r="A80" s="280" t="s">
        <v>153</v>
      </c>
      <c r="B80" s="280"/>
    </row>
    <row r="81" spans="1:2" x14ac:dyDescent="0.2">
      <c r="A81" s="280" t="s">
        <v>154</v>
      </c>
      <c r="B81" s="280"/>
    </row>
    <row r="82" spans="1:2" x14ac:dyDescent="0.2">
      <c r="A82" s="281" t="s">
        <v>155</v>
      </c>
      <c r="B82" s="281"/>
    </row>
    <row r="83" spans="1:2" x14ac:dyDescent="0.2">
      <c r="A83" s="280" t="s">
        <v>156</v>
      </c>
      <c r="B83" s="280"/>
    </row>
    <row r="84" spans="1:2" x14ac:dyDescent="0.2">
      <c r="A84" s="280" t="s">
        <v>157</v>
      </c>
      <c r="B84" s="280"/>
    </row>
    <row r="85" spans="1:2" x14ac:dyDescent="0.2">
      <c r="A85" s="271"/>
    </row>
    <row r="86" spans="1:2" x14ac:dyDescent="0.2">
      <c r="A86" s="271"/>
    </row>
    <row r="87" spans="1:2" x14ac:dyDescent="0.2">
      <c r="A87" s="271"/>
    </row>
    <row r="88" spans="1:2" x14ac:dyDescent="0.2">
      <c r="A88" s="271"/>
    </row>
    <row r="89" spans="1:2" x14ac:dyDescent="0.2">
      <c r="A89" s="271"/>
    </row>
    <row r="90" spans="1:2" ht="15.75" thickBot="1" x14ac:dyDescent="0.25">
      <c r="A90" s="272" t="s">
        <v>158</v>
      </c>
    </row>
    <row r="91" spans="1:2" ht="18" customHeight="1" x14ac:dyDescent="0.2">
      <c r="A91" s="282" t="s">
        <v>159</v>
      </c>
      <c r="B91" s="282"/>
    </row>
  </sheetData>
  <mergeCells count="27">
    <mergeCell ref="A91:B91"/>
    <mergeCell ref="A79:B79"/>
    <mergeCell ref="A80:B80"/>
    <mergeCell ref="A81:B81"/>
    <mergeCell ref="A82:B82"/>
    <mergeCell ref="A83:B83"/>
    <mergeCell ref="A84:B84"/>
    <mergeCell ref="A23:B23"/>
    <mergeCell ref="A21:B21"/>
    <mergeCell ref="A19:B19"/>
    <mergeCell ref="A15:B15"/>
    <mergeCell ref="A11:B11"/>
    <mergeCell ref="A5:B5"/>
    <mergeCell ref="A7:B7"/>
    <mergeCell ref="A9:B9"/>
    <mergeCell ref="A37:B37"/>
    <mergeCell ref="A35:B35"/>
    <mergeCell ref="A33:B33"/>
    <mergeCell ref="A31:B31"/>
    <mergeCell ref="A29:B29"/>
    <mergeCell ref="A27:B27"/>
    <mergeCell ref="A48:B48"/>
    <mergeCell ref="A45:B45"/>
    <mergeCell ref="A46:B46"/>
    <mergeCell ref="A43:B43"/>
    <mergeCell ref="A41:B41"/>
    <mergeCell ref="A39:B39"/>
  </mergeCells>
  <hyperlinks>
    <hyperlink ref="A82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workbookViewId="0">
      <selection activeCell="Q24" sqref="Q24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52</v>
      </c>
      <c r="M1" s="5"/>
      <c r="N1" s="5"/>
    </row>
    <row r="2" spans="12:15" x14ac:dyDescent="0.2">
      <c r="L2" s="5"/>
      <c r="M2" s="5" t="s">
        <v>86</v>
      </c>
      <c r="N2" s="5" t="s">
        <v>115</v>
      </c>
    </row>
    <row r="3" spans="12:15" x14ac:dyDescent="0.2">
      <c r="L3" s="71" t="s">
        <v>61</v>
      </c>
      <c r="M3" s="169">
        <v>48720</v>
      </c>
      <c r="N3" s="176">
        <v>61823</v>
      </c>
    </row>
    <row r="4" spans="12:15" x14ac:dyDescent="0.2">
      <c r="L4" s="71" t="s">
        <v>62</v>
      </c>
      <c r="M4" s="169">
        <v>48696</v>
      </c>
      <c r="N4" s="176"/>
    </row>
    <row r="5" spans="12:15" x14ac:dyDescent="0.2">
      <c r="L5" s="71" t="s">
        <v>63</v>
      </c>
      <c r="M5" s="169">
        <v>73742</v>
      </c>
      <c r="N5" s="176"/>
    </row>
    <row r="6" spans="12:15" x14ac:dyDescent="0.2">
      <c r="L6" s="71" t="s">
        <v>64</v>
      </c>
      <c r="M6" s="169">
        <v>101117</v>
      </c>
      <c r="N6" s="176"/>
    </row>
    <row r="7" spans="12:15" x14ac:dyDescent="0.2">
      <c r="L7" s="71" t="s">
        <v>65</v>
      </c>
      <c r="M7" s="169">
        <v>121570</v>
      </c>
      <c r="N7" s="176"/>
    </row>
    <row r="8" spans="12:15" x14ac:dyDescent="0.2">
      <c r="L8" s="71" t="s">
        <v>66</v>
      </c>
      <c r="M8" s="169">
        <v>138169</v>
      </c>
      <c r="N8" s="176"/>
    </row>
    <row r="9" spans="12:15" x14ac:dyDescent="0.2">
      <c r="L9" s="71" t="s">
        <v>67</v>
      </c>
      <c r="M9" s="169">
        <v>146192</v>
      </c>
      <c r="N9" s="176"/>
    </row>
    <row r="10" spans="12:15" x14ac:dyDescent="0.2">
      <c r="L10" s="71" t="s">
        <v>68</v>
      </c>
      <c r="M10" s="169">
        <v>149702</v>
      </c>
      <c r="N10" s="176"/>
      <c r="O10" s="44"/>
    </row>
    <row r="11" spans="12:15" x14ac:dyDescent="0.2">
      <c r="L11" s="71" t="s">
        <v>69</v>
      </c>
      <c r="M11" s="169">
        <v>144432</v>
      </c>
      <c r="N11" s="176"/>
    </row>
    <row r="12" spans="12:15" x14ac:dyDescent="0.2">
      <c r="L12" s="71" t="s">
        <v>70</v>
      </c>
      <c r="M12" s="169">
        <v>121462</v>
      </c>
      <c r="N12" s="176"/>
    </row>
    <row r="13" spans="12:15" x14ac:dyDescent="0.2">
      <c r="L13" s="71" t="s">
        <v>71</v>
      </c>
      <c r="M13" s="169">
        <v>81032</v>
      </c>
      <c r="N13" s="176"/>
    </row>
    <row r="14" spans="12:15" x14ac:dyDescent="0.2">
      <c r="L14" s="71" t="s">
        <v>72</v>
      </c>
      <c r="M14" s="169">
        <v>111253</v>
      </c>
      <c r="N14" s="176"/>
    </row>
    <row r="15" spans="12:15" x14ac:dyDescent="0.2">
      <c r="L15" s="42"/>
      <c r="M15" s="170">
        <f>SUM(M3:M14)</f>
        <v>1286087</v>
      </c>
      <c r="N15" s="178">
        <f>SUM(N3:N14)</f>
        <v>61823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showGridLines="0" zoomScaleNormal="100" workbookViewId="0"/>
  </sheetViews>
  <sheetFormatPr defaultColWidth="9.33203125" defaultRowHeight="12.75" x14ac:dyDescent="0.2"/>
  <cols>
    <col min="1" max="1" width="1.33203125" style="50" customWidth="1"/>
    <col min="2" max="3" width="1.33203125" style="64" customWidth="1"/>
    <col min="4" max="4" width="16.83203125" style="64" customWidth="1"/>
    <col min="5" max="6" width="10.83203125" style="64" customWidth="1"/>
    <col min="7" max="7" width="10.33203125" style="57" customWidth="1"/>
    <col min="8" max="9" width="10.83203125" style="64" customWidth="1"/>
    <col min="10" max="10" width="10" style="57" customWidth="1"/>
    <col min="11" max="11" width="9.83203125" style="64" customWidth="1"/>
    <col min="12" max="12" width="13.33203125" style="64" customWidth="1"/>
    <col min="13" max="13" width="12" style="45" customWidth="1"/>
    <col min="14" max="14" width="7.5" style="45" bestFit="1" customWidth="1"/>
    <col min="15" max="15" width="9.33203125" style="45"/>
    <col min="16" max="16" width="9.1640625" style="45" customWidth="1"/>
    <col min="17" max="17" width="9.1640625" style="89" customWidth="1"/>
    <col min="18" max="18" width="8.6640625" style="89" bestFit="1" customWidth="1"/>
    <col min="19" max="19" width="10.5" style="45" customWidth="1"/>
    <col min="20" max="20" width="9.6640625" style="89" bestFit="1" customWidth="1"/>
    <col min="21" max="21" width="11" style="45" customWidth="1"/>
    <col min="22" max="22" width="1.5" style="89" customWidth="1"/>
    <col min="23" max="23" width="10" style="45" customWidth="1"/>
    <col min="24" max="24" width="1.33203125" style="45" customWidth="1"/>
    <col min="25" max="16384" width="9.33203125" style="45"/>
  </cols>
  <sheetData>
    <row r="1" spans="1:22" ht="28.5" customHeight="1" thickBot="1" x14ac:dyDescent="0.3">
      <c r="A1" s="74" t="s">
        <v>87</v>
      </c>
      <c r="B1" s="73"/>
      <c r="C1" s="73"/>
      <c r="D1" s="73"/>
      <c r="E1" s="73"/>
      <c r="F1" s="73"/>
      <c r="G1" s="73"/>
      <c r="H1" s="73"/>
      <c r="I1" s="73"/>
      <c r="J1" s="73"/>
      <c r="K1" s="84"/>
      <c r="L1" s="84"/>
    </row>
    <row r="2" spans="1:22" ht="18.75" customHeight="1" x14ac:dyDescent="0.2">
      <c r="A2" s="51"/>
      <c r="B2" s="46"/>
      <c r="C2" s="46"/>
      <c r="D2" s="46"/>
      <c r="E2" s="222" t="s">
        <v>0</v>
      </c>
      <c r="F2" s="223"/>
      <c r="G2" s="223"/>
      <c r="H2" s="222" t="s">
        <v>1</v>
      </c>
      <c r="I2" s="223"/>
      <c r="J2" s="223"/>
      <c r="K2" s="222" t="s">
        <v>115</v>
      </c>
      <c r="L2" s="223"/>
      <c r="N2" s="89"/>
      <c r="Q2" s="45"/>
      <c r="R2" s="45"/>
      <c r="T2" s="45"/>
      <c r="V2" s="45"/>
    </row>
    <row r="3" spans="1:22" ht="38.25" customHeight="1" x14ac:dyDescent="0.2">
      <c r="A3" s="52"/>
      <c r="B3" s="47"/>
      <c r="C3" s="47"/>
      <c r="D3" s="48"/>
      <c r="E3" s="111" t="s">
        <v>118</v>
      </c>
      <c r="F3" s="199" t="s">
        <v>119</v>
      </c>
      <c r="G3" s="135" t="s">
        <v>128</v>
      </c>
      <c r="H3" s="112" t="s">
        <v>118</v>
      </c>
      <c r="I3" s="199" t="s">
        <v>119</v>
      </c>
      <c r="J3" s="135" t="s">
        <v>128</v>
      </c>
      <c r="K3" s="135" t="s">
        <v>3</v>
      </c>
      <c r="L3" s="135" t="s">
        <v>116</v>
      </c>
      <c r="N3" s="89"/>
      <c r="Q3" s="45"/>
      <c r="R3" s="45"/>
      <c r="T3" s="45"/>
      <c r="V3" s="45"/>
    </row>
    <row r="4" spans="1:22" ht="21.75" customHeight="1" x14ac:dyDescent="0.2">
      <c r="A4" s="10" t="s">
        <v>2</v>
      </c>
      <c r="B4" s="10"/>
      <c r="C4" s="10"/>
      <c r="D4" s="21"/>
      <c r="E4" s="179">
        <f>SUM(E5:E6)</f>
        <v>48720</v>
      </c>
      <c r="F4" s="179">
        <f>SUM(F5:F6)</f>
        <v>61823</v>
      </c>
      <c r="G4" s="121">
        <f>ROUND(F4/E4*100,1)</f>
        <v>126.9</v>
      </c>
      <c r="H4" s="204">
        <f>SUM(H5:H6)</f>
        <v>96523</v>
      </c>
      <c r="I4" s="181">
        <f>SUM(I5:I6)</f>
        <v>141292</v>
      </c>
      <c r="J4" s="122">
        <f>ROUND(I4/H4*100,1)</f>
        <v>146.4</v>
      </c>
      <c r="K4" s="206">
        <f>SUM(K5:K6)</f>
        <v>100</v>
      </c>
      <c r="L4" s="200">
        <f>I4/F4</f>
        <v>2.2854277534251008</v>
      </c>
      <c r="N4" s="89"/>
      <c r="Q4" s="45"/>
      <c r="R4" s="45"/>
      <c r="T4" s="45"/>
      <c r="V4" s="45"/>
    </row>
    <row r="5" spans="1:22" ht="14.25" customHeight="1" x14ac:dyDescent="0.2">
      <c r="A5" s="5"/>
      <c r="B5" s="5"/>
      <c r="C5" s="5" t="s">
        <v>12</v>
      </c>
      <c r="D5" s="3"/>
      <c r="E5" s="180">
        <v>14449</v>
      </c>
      <c r="F5" s="180">
        <v>16310</v>
      </c>
      <c r="G5" s="123">
        <f>ROUND(F5/E5*100,1)</f>
        <v>112.9</v>
      </c>
      <c r="H5" s="187">
        <v>28305</v>
      </c>
      <c r="I5" s="183">
        <v>33856</v>
      </c>
      <c r="J5" s="124">
        <f>ROUND(I5/H5*100,1)</f>
        <v>119.6</v>
      </c>
      <c r="K5" s="207">
        <f>I5/I4*100</f>
        <v>23.961724655323728</v>
      </c>
      <c r="L5" s="7">
        <f>I5/F5</f>
        <v>2.0757817290006133</v>
      </c>
      <c r="N5" s="89"/>
      <c r="Q5" s="45"/>
      <c r="R5" s="45"/>
      <c r="T5" s="45"/>
      <c r="V5" s="45"/>
    </row>
    <row r="6" spans="1:22" ht="14.25" customHeight="1" x14ac:dyDescent="0.2">
      <c r="A6" s="5"/>
      <c r="B6" s="5"/>
      <c r="C6" s="5" t="s">
        <v>13</v>
      </c>
      <c r="D6" s="3"/>
      <c r="E6" s="180">
        <v>34271</v>
      </c>
      <c r="F6" s="180">
        <v>45513</v>
      </c>
      <c r="G6" s="123">
        <f>ROUND(F6/E6*100,1)</f>
        <v>132.80000000000001</v>
      </c>
      <c r="H6" s="187">
        <v>68218</v>
      </c>
      <c r="I6" s="183">
        <v>107436</v>
      </c>
      <c r="J6" s="124">
        <f>ROUND(I6/H6*100,1)</f>
        <v>157.5</v>
      </c>
      <c r="K6" s="207">
        <f>I6/I4*100</f>
        <v>76.038275344676279</v>
      </c>
      <c r="L6" s="7">
        <f>I6/F6</f>
        <v>2.3605563245666072</v>
      </c>
      <c r="N6" s="89"/>
      <c r="Q6" s="45"/>
      <c r="R6" s="45"/>
      <c r="T6" s="45"/>
      <c r="V6" s="45"/>
    </row>
    <row r="7" spans="1:22" ht="15.75" customHeight="1" x14ac:dyDescent="0.2">
      <c r="A7" s="5"/>
      <c r="B7" s="5" t="s">
        <v>14</v>
      </c>
      <c r="C7" s="5"/>
      <c r="D7" s="3"/>
      <c r="E7" s="125"/>
      <c r="F7" s="126"/>
      <c r="G7" s="127"/>
      <c r="H7" s="205"/>
      <c r="I7" s="126"/>
      <c r="J7" s="128"/>
      <c r="K7" s="208"/>
      <c r="L7" s="201"/>
      <c r="N7" s="89"/>
      <c r="Q7" s="45"/>
      <c r="R7" s="45"/>
      <c r="T7" s="45"/>
      <c r="V7" s="45"/>
    </row>
    <row r="8" spans="1:22" ht="14.25" customHeight="1" x14ac:dyDescent="0.2">
      <c r="A8" s="5"/>
      <c r="B8" s="5"/>
      <c r="C8" s="10" t="s">
        <v>79</v>
      </c>
      <c r="D8" s="3"/>
      <c r="E8" s="181">
        <f>SUM(E9:E10)</f>
        <v>33945</v>
      </c>
      <c r="F8" s="181">
        <f>SUM(F9:F10)</f>
        <v>39379</v>
      </c>
      <c r="G8" s="121">
        <f>ROUND(F8/E8*100,1)</f>
        <v>116</v>
      </c>
      <c r="H8" s="204">
        <f>SUM(H9:H10)</f>
        <v>58703</v>
      </c>
      <c r="I8" s="181">
        <f>SUM(I9:I10)</f>
        <v>77804</v>
      </c>
      <c r="J8" s="122">
        <f>ROUND(I8/H8*100,1)</f>
        <v>132.5</v>
      </c>
      <c r="K8" s="206">
        <f>SUM(K9:K10)</f>
        <v>100</v>
      </c>
      <c r="L8" s="200">
        <f>I8/F8</f>
        <v>1.9757738896366084</v>
      </c>
      <c r="N8" s="89"/>
      <c r="Q8" s="45"/>
      <c r="R8" s="45"/>
      <c r="T8" s="45"/>
      <c r="V8" s="45"/>
    </row>
    <row r="9" spans="1:22" ht="14.25" customHeight="1" x14ac:dyDescent="0.2">
      <c r="A9" s="5"/>
      <c r="B9" s="5"/>
      <c r="C9" s="24"/>
      <c r="D9" s="83" t="s">
        <v>12</v>
      </c>
      <c r="E9" s="182">
        <v>9408</v>
      </c>
      <c r="F9" s="182">
        <v>9301</v>
      </c>
      <c r="G9" s="123">
        <f>ROUND(F9/E9*100,1)</f>
        <v>98.9</v>
      </c>
      <c r="H9" s="187">
        <v>15632</v>
      </c>
      <c r="I9" s="183">
        <v>15415</v>
      </c>
      <c r="J9" s="124">
        <f>ROUND(I9/H9*100,1)</f>
        <v>98.6</v>
      </c>
      <c r="K9" s="207">
        <f>I9/I8*100</f>
        <v>19.812606035679401</v>
      </c>
      <c r="L9" s="7">
        <f>I9/F9</f>
        <v>1.6573486721857864</v>
      </c>
      <c r="Q9" s="45"/>
      <c r="R9" s="45"/>
      <c r="T9" s="45"/>
      <c r="V9" s="45"/>
    </row>
    <row r="10" spans="1:22" ht="14.25" customHeight="1" x14ac:dyDescent="0.2">
      <c r="A10" s="5"/>
      <c r="B10" s="5"/>
      <c r="C10" s="24"/>
      <c r="D10" s="83" t="s">
        <v>13</v>
      </c>
      <c r="E10" s="183">
        <v>24537</v>
      </c>
      <c r="F10" s="183">
        <v>30078</v>
      </c>
      <c r="G10" s="123">
        <f>ROUND(F10/E10*100,1)</f>
        <v>122.6</v>
      </c>
      <c r="H10" s="187">
        <v>43071</v>
      </c>
      <c r="I10" s="183">
        <v>62389</v>
      </c>
      <c r="J10" s="124">
        <f>ROUND(I10/H10*100,1)</f>
        <v>144.9</v>
      </c>
      <c r="K10" s="207">
        <f>I10/I8*100</f>
        <v>80.187393964320592</v>
      </c>
      <c r="L10" s="7">
        <f>I10/F10</f>
        <v>2.0742403085311523</v>
      </c>
      <c r="Q10" s="45"/>
      <c r="R10" s="45"/>
      <c r="T10" s="45"/>
      <c r="V10" s="45"/>
    </row>
    <row r="11" spans="1:22" ht="15" customHeight="1" x14ac:dyDescent="0.2">
      <c r="A11" s="82"/>
      <c r="Q11" s="45"/>
      <c r="R11" s="45"/>
      <c r="T11" s="45"/>
      <c r="V11" s="45"/>
    </row>
    <row r="12" spans="1:22" ht="15.75" customHeight="1" x14ac:dyDescent="0.2">
      <c r="Q12" s="45"/>
      <c r="R12" s="45"/>
      <c r="T12" s="45"/>
      <c r="V12" s="45"/>
    </row>
    <row r="13" spans="1:22" ht="12.75" customHeight="1" x14ac:dyDescent="0.2">
      <c r="D13" s="42"/>
      <c r="Q13" s="45"/>
      <c r="R13" s="45"/>
      <c r="T13" s="45"/>
      <c r="V13" s="45"/>
    </row>
    <row r="14" spans="1:22" ht="14.25" customHeight="1" x14ac:dyDescent="0.2">
      <c r="N14" s="63"/>
      <c r="Q14" s="45"/>
      <c r="R14" s="45"/>
      <c r="T14" s="45"/>
      <c r="V14" s="45"/>
    </row>
    <row r="15" spans="1:22" ht="14.25" customHeight="1" x14ac:dyDescent="0.2">
      <c r="Q15" s="45"/>
      <c r="R15" s="45"/>
      <c r="T15" s="45"/>
      <c r="V15" s="45"/>
    </row>
    <row r="16" spans="1:22" ht="15.75" customHeight="1" x14ac:dyDescent="0.2">
      <c r="Q16" s="45"/>
      <c r="R16" s="45"/>
      <c r="T16" s="45"/>
      <c r="V16" s="45"/>
    </row>
    <row r="17" spans="17:23" ht="14.25" customHeight="1" x14ac:dyDescent="0.2">
      <c r="Q17" s="45"/>
      <c r="R17" s="45"/>
      <c r="T17" s="45"/>
      <c r="V17" s="45"/>
    </row>
    <row r="18" spans="17:23" ht="14.25" customHeight="1" x14ac:dyDescent="0.2">
      <c r="Q18" s="45"/>
      <c r="R18" s="45"/>
      <c r="T18" s="45"/>
      <c r="V18" s="45"/>
    </row>
    <row r="19" spans="17:23" ht="14.25" customHeight="1" x14ac:dyDescent="0.2">
      <c r="Q19" s="45"/>
      <c r="R19" s="45"/>
      <c r="T19" s="45"/>
      <c r="V19" s="45"/>
    </row>
    <row r="20" spans="17:23" ht="20.25" customHeight="1" x14ac:dyDescent="0.2">
      <c r="S20" s="49"/>
      <c r="T20" s="49"/>
      <c r="W20" s="49"/>
    </row>
    <row r="21" spans="17:23" x14ac:dyDescent="0.2">
      <c r="S21" s="58"/>
      <c r="T21" s="58"/>
    </row>
  </sheetData>
  <mergeCells count="3">
    <mergeCell ref="E2:G2"/>
    <mergeCell ref="H2:J2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  <ignoredErrors>
    <ignoredError sqref="G8 G4 J4 J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112" zoomScaleNormal="112" workbookViewId="0">
      <selection activeCell="B14" sqref="B14:I15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1640625" style="5" customWidth="1"/>
    <col min="4" max="4" width="8.6640625" style="5" customWidth="1"/>
    <col min="5" max="5" width="10.83203125" style="5" customWidth="1"/>
    <col min="6" max="6" width="12.83203125" style="5" customWidth="1"/>
    <col min="7" max="7" width="9.33203125" style="5" customWidth="1"/>
    <col min="8" max="8" width="11.1640625" style="5" customWidth="1"/>
    <col min="9" max="9" width="12.1640625" style="5" customWidth="1"/>
    <col min="10" max="10" width="5.33203125" style="5" customWidth="1"/>
    <col min="11" max="16384" width="9.33203125" style="5"/>
  </cols>
  <sheetData>
    <row r="1" spans="1:10" s="72" customFormat="1" ht="28.5" customHeight="1" thickBot="1" x14ac:dyDescent="0.25">
      <c r="A1" s="74" t="s">
        <v>131</v>
      </c>
      <c r="B1" s="74"/>
      <c r="C1" s="74"/>
      <c r="D1" s="74"/>
      <c r="E1" s="74"/>
      <c r="F1" s="74"/>
      <c r="G1" s="74"/>
      <c r="H1" s="86"/>
      <c r="I1" s="74"/>
    </row>
    <row r="2" spans="1:10" ht="18.75" customHeight="1" x14ac:dyDescent="0.2">
      <c r="A2" s="18"/>
      <c r="B2" s="18"/>
      <c r="C2" s="225" t="s">
        <v>6</v>
      </c>
      <c r="D2" s="227" t="s">
        <v>7</v>
      </c>
      <c r="E2" s="228"/>
      <c r="F2" s="228"/>
      <c r="G2" s="225" t="s">
        <v>75</v>
      </c>
      <c r="H2" s="225" t="s">
        <v>53</v>
      </c>
      <c r="I2" s="225" t="s">
        <v>127</v>
      </c>
    </row>
    <row r="3" spans="1:10" ht="48" customHeight="1" x14ac:dyDescent="0.2">
      <c r="A3" s="19"/>
      <c r="B3" s="20"/>
      <c r="C3" s="226"/>
      <c r="D3" s="129" t="s">
        <v>73</v>
      </c>
      <c r="E3" s="129" t="s">
        <v>8</v>
      </c>
      <c r="F3" s="129" t="s">
        <v>111</v>
      </c>
      <c r="G3" s="226"/>
      <c r="H3" s="226"/>
      <c r="I3" s="226"/>
    </row>
    <row r="4" spans="1:10" ht="21.75" customHeight="1" x14ac:dyDescent="0.2">
      <c r="A4" s="10" t="s">
        <v>2</v>
      </c>
      <c r="B4" s="27"/>
      <c r="C4" s="120">
        <v>315</v>
      </c>
      <c r="D4" s="184">
        <v>5090</v>
      </c>
      <c r="E4" s="181">
        <v>1687</v>
      </c>
      <c r="F4" s="120" t="s">
        <v>11</v>
      </c>
      <c r="G4" s="184">
        <v>16029</v>
      </c>
      <c r="H4" s="181">
        <v>1116</v>
      </c>
      <c r="I4" s="122">
        <v>28.4</v>
      </c>
      <c r="J4" s="8"/>
    </row>
    <row r="5" spans="1:10" ht="14.25" customHeight="1" x14ac:dyDescent="0.2">
      <c r="B5" s="50" t="s">
        <v>110</v>
      </c>
      <c r="C5" s="140">
        <v>59</v>
      </c>
      <c r="D5" s="182">
        <v>3905</v>
      </c>
      <c r="E5" s="186">
        <v>188</v>
      </c>
      <c r="F5" s="99" t="s">
        <v>11</v>
      </c>
      <c r="G5" s="187">
        <v>7654</v>
      </c>
      <c r="H5" s="182" t="s">
        <v>11</v>
      </c>
      <c r="I5" s="124">
        <v>37.9</v>
      </c>
      <c r="J5" s="8"/>
    </row>
    <row r="6" spans="1:10" ht="12.75" customHeight="1" x14ac:dyDescent="0.2">
      <c r="B6" s="194" t="s">
        <v>80</v>
      </c>
      <c r="C6" s="137">
        <v>53</v>
      </c>
      <c r="D6" s="185">
        <v>3418</v>
      </c>
      <c r="E6" s="182">
        <v>109</v>
      </c>
      <c r="F6" s="99" t="s">
        <v>11</v>
      </c>
      <c r="G6" s="187">
        <v>6489</v>
      </c>
      <c r="H6" s="182" t="s">
        <v>11</v>
      </c>
      <c r="I6" s="124">
        <v>38.700000000000003</v>
      </c>
      <c r="J6" s="8"/>
    </row>
    <row r="7" spans="1:10" ht="28.5" customHeight="1" x14ac:dyDescent="0.2">
      <c r="B7" s="81" t="s">
        <v>82</v>
      </c>
      <c r="C7" s="138">
        <v>212</v>
      </c>
      <c r="D7" s="139">
        <v>588</v>
      </c>
      <c r="E7" s="160">
        <v>1499</v>
      </c>
      <c r="F7" s="142" t="s">
        <v>11</v>
      </c>
      <c r="G7" s="159">
        <v>6333</v>
      </c>
      <c r="H7" s="160">
        <v>1116</v>
      </c>
      <c r="I7" s="143">
        <v>19.899999999999999</v>
      </c>
      <c r="J7" s="8"/>
    </row>
    <row r="8" spans="1:10" ht="12.75" customHeight="1" x14ac:dyDescent="0.2">
      <c r="B8" s="193" t="s">
        <v>81</v>
      </c>
      <c r="C8" s="136">
        <v>44</v>
      </c>
      <c r="D8" s="137">
        <v>597</v>
      </c>
      <c r="E8" s="99" t="s">
        <v>11</v>
      </c>
      <c r="F8" s="142" t="s">
        <v>11</v>
      </c>
      <c r="G8" s="188">
        <v>2042</v>
      </c>
      <c r="H8" s="99" t="s">
        <v>11</v>
      </c>
      <c r="I8" s="124">
        <v>19.5</v>
      </c>
      <c r="J8" s="8"/>
    </row>
    <row r="9" spans="1:10" ht="9" customHeight="1" x14ac:dyDescent="0.2">
      <c r="B9" s="54"/>
      <c r="C9" s="2"/>
      <c r="D9" s="2"/>
      <c r="E9" s="4"/>
      <c r="F9" s="4"/>
      <c r="G9" s="4"/>
      <c r="H9" s="28"/>
      <c r="I9" s="23"/>
      <c r="J9" s="23"/>
    </row>
    <row r="10" spans="1:10" s="211" customFormat="1" ht="12" customHeight="1" x14ac:dyDescent="0.2">
      <c r="A10" s="90" t="s">
        <v>10</v>
      </c>
      <c r="B10" s="191" t="s">
        <v>88</v>
      </c>
      <c r="C10" s="214"/>
      <c r="D10" s="214"/>
      <c r="E10" s="214"/>
      <c r="F10" s="214"/>
      <c r="G10" s="214"/>
    </row>
    <row r="11" spans="1:10" s="211" customFormat="1" ht="12" customHeight="1" x14ac:dyDescent="0.2">
      <c r="A11" s="90" t="s">
        <v>9</v>
      </c>
      <c r="B11" s="192" t="s">
        <v>89</v>
      </c>
      <c r="C11" s="214"/>
      <c r="D11" s="214"/>
      <c r="E11" s="215"/>
      <c r="F11" s="214"/>
      <c r="G11" s="214"/>
    </row>
    <row r="12" spans="1:10" s="211" customFormat="1" ht="12" customHeight="1" x14ac:dyDescent="0.2">
      <c r="A12" s="90" t="s">
        <v>16</v>
      </c>
      <c r="B12" s="191" t="s">
        <v>125</v>
      </c>
      <c r="C12" s="214"/>
      <c r="D12" s="214"/>
      <c r="E12" s="214"/>
      <c r="F12" s="214" t="s">
        <v>15</v>
      </c>
      <c r="G12" s="214"/>
    </row>
    <row r="13" spans="1:10" s="211" customFormat="1" ht="12" customHeight="1" x14ac:dyDescent="0.2">
      <c r="A13" s="90" t="s">
        <v>112</v>
      </c>
      <c r="B13" s="224" t="s">
        <v>126</v>
      </c>
      <c r="C13" s="224"/>
      <c r="D13" s="224"/>
      <c r="E13" s="224"/>
      <c r="F13" s="224"/>
      <c r="G13" s="224"/>
      <c r="H13" s="224"/>
      <c r="I13" s="224"/>
      <c r="J13" s="37"/>
    </row>
    <row r="14" spans="1:10" s="211" customFormat="1" ht="12" customHeight="1" x14ac:dyDescent="0.2">
      <c r="A14" s="90" t="s">
        <v>113</v>
      </c>
      <c r="B14" s="224" t="s">
        <v>130</v>
      </c>
      <c r="C14" s="224"/>
      <c r="D14" s="224"/>
      <c r="E14" s="224"/>
      <c r="F14" s="224"/>
      <c r="G14" s="224"/>
      <c r="H14" s="224"/>
      <c r="I14" s="224"/>
      <c r="J14" s="37"/>
    </row>
    <row r="15" spans="1:10" s="211" customFormat="1" ht="12" customHeight="1" x14ac:dyDescent="0.2">
      <c r="B15" s="224"/>
      <c r="C15" s="224"/>
      <c r="D15" s="224"/>
      <c r="E15" s="224"/>
      <c r="F15" s="224"/>
      <c r="G15" s="224"/>
      <c r="H15" s="224"/>
      <c r="I15" s="224"/>
    </row>
    <row r="16" spans="1:10" ht="12.75" customHeight="1" x14ac:dyDescent="0.2">
      <c r="B16" s="2"/>
      <c r="C16" s="2"/>
      <c r="D16" s="2"/>
      <c r="E16" s="2"/>
      <c r="F16" s="2"/>
      <c r="G16" s="2"/>
    </row>
  </sheetData>
  <mergeCells count="7"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5"/>
  <sheetViews>
    <sheetView workbookViewId="0">
      <selection activeCell="K24" sqref="K24"/>
    </sheetView>
  </sheetViews>
  <sheetFormatPr defaultRowHeight="12.75" x14ac:dyDescent="0.2"/>
  <cols>
    <col min="1" max="1" width="9.5" style="5" customWidth="1"/>
    <col min="2" max="2" width="16.83203125" style="5" customWidth="1"/>
    <col min="3" max="3" width="15.83203125" style="108" customWidth="1"/>
    <col min="4" max="4" width="15" style="108" customWidth="1"/>
    <col min="5" max="5" width="12.33203125" style="108" customWidth="1"/>
    <col min="6" max="6" width="13.83203125" style="107" customWidth="1"/>
    <col min="7" max="7" width="11.6640625" style="108" customWidth="1"/>
    <col min="8" max="8" width="11.83203125" style="5" customWidth="1"/>
    <col min="9" max="9" width="11.83203125" style="5" bestFit="1" customWidth="1"/>
    <col min="10" max="10" width="6.33203125" style="5" customWidth="1"/>
    <col min="11" max="11" width="11.6640625" style="5" customWidth="1"/>
    <col min="12" max="12" width="12.6640625" style="5" customWidth="1"/>
    <col min="13" max="13" width="9.33203125" style="5"/>
    <col min="14" max="15" width="11.33203125" style="5" customWidth="1"/>
    <col min="16" max="16" width="12" style="5" customWidth="1"/>
    <col min="17" max="21" width="9.33203125" style="5"/>
    <col min="22" max="22" width="14.6640625" style="5" bestFit="1" customWidth="1"/>
    <col min="23" max="23" width="9.33203125" style="5"/>
    <col min="24" max="24" width="13.33203125" style="5" customWidth="1"/>
    <col min="25" max="16384" width="9.33203125" style="5"/>
  </cols>
  <sheetData>
    <row r="3" spans="10:12" x14ac:dyDescent="0.2">
      <c r="K3" s="220" t="s">
        <v>86</v>
      </c>
      <c r="L3" s="220" t="s">
        <v>115</v>
      </c>
    </row>
    <row r="4" spans="10:12" x14ac:dyDescent="0.2">
      <c r="J4" s="198" t="s">
        <v>61</v>
      </c>
      <c r="K4" s="258">
        <v>21.896238827639397</v>
      </c>
      <c r="L4" s="5">
        <v>12.4</v>
      </c>
    </row>
    <row r="5" spans="10:12" x14ac:dyDescent="0.2">
      <c r="J5" s="198" t="s">
        <v>62</v>
      </c>
      <c r="K5" s="258">
        <v>24.674256898549814</v>
      </c>
    </row>
    <row r="6" spans="10:12" x14ac:dyDescent="0.2">
      <c r="J6" s="198" t="s">
        <v>63</v>
      </c>
      <c r="K6" s="258">
        <v>29.985794121982924</v>
      </c>
    </row>
    <row r="7" spans="10:12" x14ac:dyDescent="0.2">
      <c r="J7" s="198" t="s">
        <v>64</v>
      </c>
      <c r="K7" s="258">
        <v>39.063700707785642</v>
      </c>
    </row>
    <row r="8" spans="10:12" x14ac:dyDescent="0.2">
      <c r="J8" s="198" t="s">
        <v>65</v>
      </c>
      <c r="K8" s="258">
        <v>44.704916900261473</v>
      </c>
    </row>
    <row r="9" spans="10:12" x14ac:dyDescent="0.2">
      <c r="J9" s="198" t="s">
        <v>66</v>
      </c>
      <c r="K9" s="258">
        <v>42.493195521102493</v>
      </c>
    </row>
    <row r="10" spans="10:12" x14ac:dyDescent="0.2">
      <c r="J10" s="198" t="s">
        <v>67</v>
      </c>
      <c r="K10" s="258">
        <v>42.517028659555329</v>
      </c>
    </row>
    <row r="11" spans="10:12" x14ac:dyDescent="0.2">
      <c r="J11" s="198" t="s">
        <v>68</v>
      </c>
      <c r="K11" s="258">
        <v>50.125444680804051</v>
      </c>
    </row>
    <row r="12" spans="10:12" x14ac:dyDescent="0.2">
      <c r="J12" s="198" t="s">
        <v>69</v>
      </c>
      <c r="K12" s="258">
        <v>49.981744713145851</v>
      </c>
    </row>
    <row r="13" spans="10:12" x14ac:dyDescent="0.2">
      <c r="J13" s="198" t="s">
        <v>70</v>
      </c>
      <c r="K13" s="258">
        <v>42.047536731206719</v>
      </c>
    </row>
    <row r="14" spans="10:12" x14ac:dyDescent="0.2">
      <c r="J14" s="198" t="s">
        <v>71</v>
      </c>
      <c r="K14" s="258">
        <v>31.381211967545642</v>
      </c>
    </row>
    <row r="15" spans="10:12" x14ac:dyDescent="0.2">
      <c r="J15" s="198" t="s">
        <v>72</v>
      </c>
      <c r="K15" s="258">
        <v>37.986658373975111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pane ySplit="4" topLeftCell="A5" activePane="bottomLeft" state="frozen"/>
      <selection pane="bottomLeft"/>
    </sheetView>
  </sheetViews>
  <sheetFormatPr defaultColWidth="9.33203125" defaultRowHeight="12.75" x14ac:dyDescent="0.2"/>
  <cols>
    <col min="1" max="1" width="1.6640625" style="65" customWidth="1"/>
    <col min="2" max="2" width="32.83203125" style="65" customWidth="1"/>
    <col min="3" max="3" width="10.83203125" style="65" customWidth="1"/>
    <col min="4" max="4" width="10.33203125" style="65" customWidth="1"/>
    <col min="5" max="5" width="10.83203125" style="65" customWidth="1"/>
    <col min="6" max="6" width="10.33203125" style="65" customWidth="1"/>
    <col min="7" max="7" width="10.83203125" style="65" customWidth="1"/>
    <col min="8" max="8" width="10.33203125" style="65" customWidth="1"/>
    <col min="9" max="9" width="10.83203125" style="65" customWidth="1"/>
    <col min="10" max="10" width="10.33203125" style="65" customWidth="1"/>
    <col min="11" max="11" width="5.6640625" style="5" customWidth="1"/>
    <col min="12" max="12" width="18.83203125" style="5" customWidth="1"/>
    <col min="13" max="13" width="12.5" style="5" customWidth="1"/>
    <col min="14" max="16384" width="9.33203125" style="5"/>
  </cols>
  <sheetData>
    <row r="1" spans="1:11" s="213" customFormat="1" ht="28.5" customHeight="1" thickBot="1" x14ac:dyDescent="0.3">
      <c r="A1" s="72" t="s">
        <v>106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8.75" customHeight="1" x14ac:dyDescent="0.2">
      <c r="A2" s="67"/>
      <c r="B2" s="68"/>
      <c r="C2" s="231" t="s">
        <v>0</v>
      </c>
      <c r="D2" s="232"/>
      <c r="E2" s="232"/>
      <c r="F2" s="232"/>
      <c r="G2" s="235" t="s">
        <v>1</v>
      </c>
      <c r="H2" s="223"/>
      <c r="I2" s="223"/>
      <c r="J2" s="223"/>
      <c r="K2" s="32"/>
    </row>
    <row r="3" spans="1:11" ht="18.75" customHeight="1" x14ac:dyDescent="0.2">
      <c r="A3" s="66"/>
      <c r="B3" s="66"/>
      <c r="C3" s="236" t="s">
        <v>118</v>
      </c>
      <c r="D3" s="237"/>
      <c r="E3" s="236" t="s">
        <v>119</v>
      </c>
      <c r="F3" s="237"/>
      <c r="G3" s="236" t="s">
        <v>118</v>
      </c>
      <c r="H3" s="237"/>
      <c r="I3" s="236" t="s">
        <v>119</v>
      </c>
      <c r="J3" s="237"/>
      <c r="K3" s="106"/>
    </row>
    <row r="4" spans="1:11" ht="18.75" customHeight="1" x14ac:dyDescent="0.2">
      <c r="A4" s="69"/>
      <c r="B4" s="69"/>
      <c r="C4" s="130" t="s">
        <v>17</v>
      </c>
      <c r="D4" s="132" t="s">
        <v>18</v>
      </c>
      <c r="E4" s="132" t="s">
        <v>17</v>
      </c>
      <c r="F4" s="132" t="s">
        <v>18</v>
      </c>
      <c r="G4" s="130" t="s">
        <v>17</v>
      </c>
      <c r="H4" s="132" t="s">
        <v>18</v>
      </c>
      <c r="I4" s="132" t="s">
        <v>17</v>
      </c>
      <c r="J4" s="131" t="s">
        <v>18</v>
      </c>
      <c r="K4" s="106"/>
    </row>
    <row r="5" spans="1:11" ht="21.75" customHeight="1" x14ac:dyDescent="0.2">
      <c r="A5" s="229" t="s">
        <v>2</v>
      </c>
      <c r="B5" s="230"/>
      <c r="C5" s="147">
        <f>SUM(C6,C8:C10)</f>
        <v>48720</v>
      </c>
      <c r="D5" s="148">
        <f t="shared" ref="D5:J5" si="0">SUM(D6,D8:D10)</f>
        <v>34271</v>
      </c>
      <c r="E5" s="148">
        <f t="shared" si="0"/>
        <v>61823</v>
      </c>
      <c r="F5" s="148">
        <f t="shared" si="0"/>
        <v>45513</v>
      </c>
      <c r="G5" s="151">
        <f t="shared" si="0"/>
        <v>96523</v>
      </c>
      <c r="H5" s="152">
        <f t="shared" si="0"/>
        <v>68218</v>
      </c>
      <c r="I5" s="152">
        <f t="shared" si="0"/>
        <v>141292</v>
      </c>
      <c r="J5" s="152">
        <f t="shared" si="0"/>
        <v>107436</v>
      </c>
      <c r="K5" s="33"/>
    </row>
    <row r="6" spans="1:11" ht="14.25" customHeight="1" x14ac:dyDescent="0.2">
      <c r="B6" s="196" t="s">
        <v>109</v>
      </c>
      <c r="C6" s="202">
        <v>37129</v>
      </c>
      <c r="D6" s="149">
        <v>27195</v>
      </c>
      <c r="E6" s="149">
        <v>44908</v>
      </c>
      <c r="F6" s="150">
        <v>34748</v>
      </c>
      <c r="G6" s="153">
        <v>64327</v>
      </c>
      <c r="H6" s="154">
        <v>47833</v>
      </c>
      <c r="I6" s="154">
        <v>89886</v>
      </c>
      <c r="J6" s="155">
        <v>72714</v>
      </c>
      <c r="K6" s="22"/>
    </row>
    <row r="7" spans="1:11" ht="12.75" customHeight="1" x14ac:dyDescent="0.2">
      <c r="B7" s="197" t="s">
        <v>80</v>
      </c>
      <c r="C7" s="149">
        <v>33945</v>
      </c>
      <c r="D7" s="149">
        <v>24537</v>
      </c>
      <c r="E7" s="149">
        <v>39379</v>
      </c>
      <c r="F7" s="150">
        <v>30078</v>
      </c>
      <c r="G7" s="153">
        <v>58703</v>
      </c>
      <c r="H7" s="154">
        <v>43071</v>
      </c>
      <c r="I7" s="154">
        <v>77804</v>
      </c>
      <c r="J7" s="155">
        <v>62389</v>
      </c>
      <c r="K7" s="34"/>
    </row>
    <row r="8" spans="1:11" ht="28.5" customHeight="1" x14ac:dyDescent="0.2">
      <c r="B8" s="195" t="s">
        <v>83</v>
      </c>
      <c r="C8" s="156">
        <v>6871</v>
      </c>
      <c r="D8" s="157">
        <v>3940</v>
      </c>
      <c r="E8" s="157">
        <v>12044</v>
      </c>
      <c r="F8" s="158">
        <v>7495</v>
      </c>
      <c r="G8" s="159">
        <v>22223</v>
      </c>
      <c r="H8" s="160">
        <v>13682</v>
      </c>
      <c r="I8" s="160">
        <v>39093</v>
      </c>
      <c r="J8" s="160">
        <v>26234</v>
      </c>
      <c r="K8" s="34"/>
    </row>
    <row r="9" spans="1:11" ht="12.75" customHeight="1" x14ac:dyDescent="0.2">
      <c r="B9" s="39" t="s">
        <v>81</v>
      </c>
      <c r="C9" s="158">
        <v>4720</v>
      </c>
      <c r="D9" s="157">
        <v>3136</v>
      </c>
      <c r="E9" s="157">
        <v>4871</v>
      </c>
      <c r="F9" s="158">
        <v>3270</v>
      </c>
      <c r="G9" s="159">
        <v>9973</v>
      </c>
      <c r="H9" s="160">
        <v>6703</v>
      </c>
      <c r="I9" s="160">
        <v>12313</v>
      </c>
      <c r="J9" s="160">
        <v>8488</v>
      </c>
      <c r="K9" s="34"/>
    </row>
    <row r="10" spans="1:11" ht="8.25" customHeight="1" x14ac:dyDescent="0.2">
      <c r="B10" s="203"/>
      <c r="C10" s="98"/>
      <c r="D10" s="98"/>
      <c r="E10" s="98"/>
      <c r="F10" s="98"/>
      <c r="G10" s="98"/>
      <c r="H10" s="98"/>
      <c r="I10" s="98"/>
      <c r="J10" s="141"/>
      <c r="K10" s="34"/>
    </row>
    <row r="11" spans="1:11" s="211" customFormat="1" ht="12" customHeight="1" x14ac:dyDescent="0.2">
      <c r="A11" s="12" t="s">
        <v>78</v>
      </c>
      <c r="B11" s="233" t="s">
        <v>126</v>
      </c>
      <c r="C11" s="233"/>
      <c r="D11" s="233"/>
      <c r="E11" s="233"/>
      <c r="F11" s="233"/>
      <c r="G11" s="233"/>
      <c r="H11" s="233"/>
      <c r="I11" s="233"/>
      <c r="J11" s="233"/>
      <c r="K11" s="216"/>
    </row>
    <row r="12" spans="1:11" s="211" customFormat="1" ht="12" customHeight="1" x14ac:dyDescent="0.2">
      <c r="A12" s="77" t="s">
        <v>129</v>
      </c>
      <c r="B12" s="234" t="s">
        <v>130</v>
      </c>
      <c r="C12" s="234"/>
      <c r="D12" s="234"/>
      <c r="E12" s="234"/>
      <c r="F12" s="234"/>
      <c r="G12" s="234"/>
      <c r="H12" s="234"/>
      <c r="I12" s="234"/>
      <c r="J12" s="234"/>
    </row>
    <row r="13" spans="1:11" s="211" customFormat="1" ht="12" customHeight="1" x14ac:dyDescent="0.2">
      <c r="A13" s="217"/>
      <c r="B13" s="234"/>
      <c r="C13" s="234"/>
      <c r="D13" s="234"/>
      <c r="E13" s="234"/>
      <c r="F13" s="234"/>
      <c r="G13" s="234"/>
      <c r="H13" s="234"/>
      <c r="I13" s="234"/>
      <c r="J13" s="234"/>
    </row>
    <row r="14" spans="1:11" ht="12.75" customHeight="1" x14ac:dyDescent="0.2">
      <c r="A14" s="98"/>
    </row>
    <row r="15" spans="1:11" ht="28.5" customHeight="1" x14ac:dyDescent="0.2">
      <c r="A15" s="141"/>
    </row>
    <row r="16" spans="1:11" ht="12.75" customHeight="1" x14ac:dyDescent="0.2">
      <c r="A16" s="98"/>
    </row>
    <row r="17" spans="1:11" ht="14.25" customHeight="1" x14ac:dyDescent="0.2">
      <c r="A17" s="98"/>
    </row>
    <row r="18" spans="1:11" ht="9" customHeight="1" x14ac:dyDescent="0.2">
      <c r="A18" s="70"/>
    </row>
    <row r="19" spans="1:11" ht="12.75" customHeight="1" x14ac:dyDescent="0.2">
      <c r="K19" s="105"/>
    </row>
    <row r="20" spans="1:11" ht="12.75" customHeight="1" x14ac:dyDescent="0.2">
      <c r="K20" s="105"/>
    </row>
    <row r="21" spans="1:11" ht="12.75" customHeight="1" x14ac:dyDescent="0.2">
      <c r="K21" s="105"/>
    </row>
    <row r="22" spans="1:11" ht="24" customHeight="1" x14ac:dyDescent="0.2"/>
  </sheetData>
  <mergeCells count="9">
    <mergeCell ref="A5:B5"/>
    <mergeCell ref="C2:F2"/>
    <mergeCell ref="B11:J11"/>
    <mergeCell ref="B12:J13"/>
    <mergeCell ref="G2:J2"/>
    <mergeCell ref="G3:H3"/>
    <mergeCell ref="I3:J3"/>
    <mergeCell ref="C3:D3"/>
    <mergeCell ref="E3:F3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"/>
  <sheetViews>
    <sheetView showGridLines="0" workbookViewId="0">
      <selection activeCell="U16" sqref="U16"/>
    </sheetView>
  </sheetViews>
  <sheetFormatPr defaultColWidth="9.33203125" defaultRowHeight="12.75" x14ac:dyDescent="0.2"/>
  <cols>
    <col min="1" max="1" width="2" style="5" customWidth="1"/>
    <col min="2" max="13" width="9.33203125" style="5"/>
    <col min="14" max="14" width="5.1640625" style="5" customWidth="1"/>
    <col min="15" max="15" width="2.6640625" style="5" customWidth="1"/>
    <col min="16" max="16384" width="9.33203125" style="5"/>
  </cols>
  <sheetData>
    <row r="1" spans="2:22" ht="9" customHeight="1" x14ac:dyDescent="0.2"/>
    <row r="2" spans="2:22" x14ac:dyDescent="0.2">
      <c r="B2" s="239" t="s">
        <v>133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Q2" s="238" t="s">
        <v>5</v>
      </c>
      <c r="R2" s="238"/>
      <c r="S2" s="238"/>
      <c r="U2" s="238" t="s">
        <v>5</v>
      </c>
      <c r="V2" s="238"/>
    </row>
    <row r="3" spans="2:22" x14ac:dyDescent="0.2">
      <c r="Q3" s="24" t="s">
        <v>86</v>
      </c>
      <c r="R3" s="24"/>
      <c r="S3" s="24" t="s">
        <v>115</v>
      </c>
      <c r="U3" s="24" t="s">
        <v>86</v>
      </c>
      <c r="V3" s="24" t="s">
        <v>115</v>
      </c>
    </row>
    <row r="4" spans="2:22" x14ac:dyDescent="0.2">
      <c r="P4" s="5" t="s">
        <v>102</v>
      </c>
      <c r="Q4" s="5">
        <f>ROUND(U4/U6*100,1)</f>
        <v>29.3</v>
      </c>
      <c r="R4" s="5" t="s">
        <v>102</v>
      </c>
      <c r="S4" s="8">
        <f>ROUND(V4/V6*100,1)</f>
        <v>24</v>
      </c>
      <c r="U4" s="56">
        <v>28305</v>
      </c>
      <c r="V4" s="56">
        <v>33856</v>
      </c>
    </row>
    <row r="5" spans="2:22" x14ac:dyDescent="0.2">
      <c r="P5" s="5" t="s">
        <v>18</v>
      </c>
      <c r="Q5" s="5">
        <f>ROUND(U5/U6*100,1)</f>
        <v>70.7</v>
      </c>
      <c r="R5" s="5" t="s">
        <v>18</v>
      </c>
      <c r="S5" s="8">
        <f>ROUND(V5/V6*100,1)</f>
        <v>76</v>
      </c>
      <c r="U5" s="56">
        <v>68218</v>
      </c>
      <c r="V5" s="56">
        <v>107436</v>
      </c>
    </row>
    <row r="6" spans="2:22" x14ac:dyDescent="0.2">
      <c r="Q6" s="8">
        <f>SUM(Q4:Q5)</f>
        <v>100</v>
      </c>
      <c r="S6" s="8">
        <f>SUM(S4:S5)</f>
        <v>100</v>
      </c>
      <c r="U6" s="15">
        <f>SUM(U4:U5)</f>
        <v>96523</v>
      </c>
      <c r="V6" s="15">
        <f>SUM(V4:V5)</f>
        <v>141292</v>
      </c>
    </row>
  </sheetData>
  <mergeCells count="3">
    <mergeCell ref="Q2:S2"/>
    <mergeCell ref="U2:V2"/>
    <mergeCell ref="B2:N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T7" sqref="T7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s="213" customFormat="1" ht="28.5" customHeight="1" thickBot="1" x14ac:dyDescent="0.3">
      <c r="A1" s="74" t="s">
        <v>107</v>
      </c>
      <c r="B1" s="74"/>
      <c r="C1" s="74"/>
      <c r="D1" s="74"/>
      <c r="E1" s="74"/>
      <c r="F1" s="74"/>
      <c r="G1" s="74"/>
      <c r="H1" s="74"/>
      <c r="I1" s="74"/>
      <c r="J1" s="86"/>
    </row>
    <row r="2" spans="1:12" ht="18.75" customHeight="1" x14ac:dyDescent="0.2">
      <c r="A2" s="2"/>
      <c r="B2" s="2"/>
      <c r="C2" s="85"/>
      <c r="D2" s="240" t="s">
        <v>0</v>
      </c>
      <c r="E2" s="241"/>
      <c r="F2" s="241"/>
      <c r="G2" s="242" t="s">
        <v>1</v>
      </c>
      <c r="H2" s="241"/>
      <c r="I2" s="241"/>
      <c r="J2" s="243" t="s">
        <v>121</v>
      </c>
      <c r="K2" s="2"/>
      <c r="L2" s="2"/>
    </row>
    <row r="3" spans="1:12" ht="45.6" customHeight="1" x14ac:dyDescent="0.2">
      <c r="A3" s="19"/>
      <c r="B3" s="19"/>
      <c r="C3" s="20"/>
      <c r="D3" s="93" t="s">
        <v>118</v>
      </c>
      <c r="E3" s="95" t="s">
        <v>119</v>
      </c>
      <c r="F3" s="94" t="s">
        <v>120</v>
      </c>
      <c r="G3" s="104" t="s">
        <v>118</v>
      </c>
      <c r="H3" s="95" t="s">
        <v>119</v>
      </c>
      <c r="I3" s="94" t="s">
        <v>120</v>
      </c>
      <c r="J3" s="244"/>
      <c r="K3" s="2"/>
      <c r="L3" s="2"/>
    </row>
    <row r="4" spans="1:12" ht="24.75" customHeight="1" x14ac:dyDescent="0.2">
      <c r="A4" s="35" t="s">
        <v>2</v>
      </c>
      <c r="B4" s="24"/>
      <c r="C4" s="25"/>
      <c r="D4" s="148">
        <v>48720</v>
      </c>
      <c r="E4" s="148">
        <v>61823</v>
      </c>
      <c r="F4" s="102">
        <v>126.89449917898195</v>
      </c>
      <c r="G4" s="148">
        <v>96523</v>
      </c>
      <c r="H4" s="148">
        <v>141292</v>
      </c>
      <c r="I4" s="96">
        <v>146.38169141033742</v>
      </c>
      <c r="J4" s="100">
        <v>100</v>
      </c>
    </row>
    <row r="5" spans="1:12" ht="19.5" customHeight="1" x14ac:dyDescent="0.2">
      <c r="B5" s="24" t="s">
        <v>19</v>
      </c>
      <c r="C5" s="25"/>
      <c r="D5" s="173">
        <v>14449</v>
      </c>
      <c r="E5" s="173">
        <v>16310</v>
      </c>
      <c r="F5" s="103">
        <v>112.8797840681016</v>
      </c>
      <c r="G5" s="173">
        <v>28305</v>
      </c>
      <c r="H5" s="149">
        <v>33856</v>
      </c>
      <c r="I5" s="97">
        <v>119.61137608196432</v>
      </c>
      <c r="J5" s="101">
        <v>23.961724655323728</v>
      </c>
    </row>
    <row r="6" spans="1:12" ht="17.25" customHeight="1" x14ac:dyDescent="0.2">
      <c r="B6" s="24" t="s">
        <v>20</v>
      </c>
      <c r="C6" s="25"/>
      <c r="D6" s="149">
        <v>34271</v>
      </c>
      <c r="E6" s="149">
        <v>45513</v>
      </c>
      <c r="F6" s="103">
        <v>132.8032447258615</v>
      </c>
      <c r="G6" s="173">
        <v>68218</v>
      </c>
      <c r="H6" s="149">
        <v>107436</v>
      </c>
      <c r="I6" s="97">
        <v>157.48922571755256</v>
      </c>
      <c r="J6" s="101">
        <v>76.038275344676279</v>
      </c>
      <c r="K6" s="59"/>
      <c r="L6" s="59"/>
    </row>
    <row r="7" spans="1:12" ht="15" customHeight="1" x14ac:dyDescent="0.2">
      <c r="B7" s="24"/>
      <c r="C7" s="25" t="s">
        <v>21</v>
      </c>
      <c r="D7" s="175">
        <v>1485</v>
      </c>
      <c r="E7" s="175">
        <v>1814</v>
      </c>
      <c r="F7" s="103">
        <v>122.15488215488215</v>
      </c>
      <c r="G7" s="175">
        <v>3026</v>
      </c>
      <c r="H7" s="175">
        <v>3561</v>
      </c>
      <c r="I7" s="97">
        <v>117.68010575016523</v>
      </c>
      <c r="J7" s="101">
        <v>2.5203125442346348</v>
      </c>
    </row>
    <row r="8" spans="1:12" ht="15" customHeight="1" x14ac:dyDescent="0.2">
      <c r="B8" s="24"/>
      <c r="C8" s="25" t="s">
        <v>22</v>
      </c>
      <c r="D8" s="175">
        <v>253</v>
      </c>
      <c r="E8" s="175">
        <v>239</v>
      </c>
      <c r="F8" s="103">
        <v>94.466403162055329</v>
      </c>
      <c r="G8" s="175">
        <v>506</v>
      </c>
      <c r="H8" s="175">
        <v>462</v>
      </c>
      <c r="I8" s="97">
        <v>91.304347826086953</v>
      </c>
      <c r="J8" s="101">
        <v>0.32698241938680184</v>
      </c>
    </row>
    <row r="9" spans="1:12" ht="15" customHeight="1" x14ac:dyDescent="0.2">
      <c r="B9" s="24"/>
      <c r="C9" s="25" t="s">
        <v>23</v>
      </c>
      <c r="D9" s="175">
        <v>2569</v>
      </c>
      <c r="E9" s="175">
        <v>3161</v>
      </c>
      <c r="F9" s="103">
        <v>123.04398598676526</v>
      </c>
      <c r="G9" s="175">
        <v>4812</v>
      </c>
      <c r="H9" s="175">
        <v>6590</v>
      </c>
      <c r="I9" s="97">
        <v>136.94929343308394</v>
      </c>
      <c r="J9" s="101">
        <v>4.6640998782662857</v>
      </c>
    </row>
    <row r="10" spans="1:12" ht="15" customHeight="1" x14ac:dyDescent="0.2">
      <c r="B10" s="24"/>
      <c r="C10" s="25" t="s">
        <v>24</v>
      </c>
      <c r="D10" s="175">
        <v>1065</v>
      </c>
      <c r="E10" s="175">
        <v>1178</v>
      </c>
      <c r="F10" s="103">
        <v>110.61032863849765</v>
      </c>
      <c r="G10" s="175">
        <v>1547</v>
      </c>
      <c r="H10" s="175">
        <v>1834</v>
      </c>
      <c r="I10" s="97">
        <v>118.55203619909503</v>
      </c>
      <c r="J10" s="101">
        <v>1.2980211193839708</v>
      </c>
    </row>
    <row r="11" spans="1:12" ht="15" customHeight="1" x14ac:dyDescent="0.2">
      <c r="B11" s="24"/>
      <c r="C11" s="25" t="s">
        <v>49</v>
      </c>
      <c r="D11" s="175">
        <v>405</v>
      </c>
      <c r="E11" s="175">
        <v>592</v>
      </c>
      <c r="F11" s="103">
        <v>146.17283950617283</v>
      </c>
      <c r="G11" s="175">
        <v>860</v>
      </c>
      <c r="H11" s="175">
        <v>1524</v>
      </c>
      <c r="I11" s="97">
        <v>177.20930232558138</v>
      </c>
      <c r="J11" s="101">
        <v>1.078617331483736</v>
      </c>
    </row>
    <row r="12" spans="1:12" ht="15" customHeight="1" x14ac:dyDescent="0.2">
      <c r="B12" s="24"/>
      <c r="C12" s="25" t="s">
        <v>25</v>
      </c>
      <c r="D12" s="175">
        <v>369</v>
      </c>
      <c r="E12" s="175">
        <v>518</v>
      </c>
      <c r="F12" s="103">
        <v>140.37940379403796</v>
      </c>
      <c r="G12" s="175">
        <v>646</v>
      </c>
      <c r="H12" s="175">
        <v>1150</v>
      </c>
      <c r="I12" s="97">
        <v>178.01857585139317</v>
      </c>
      <c r="J12" s="101">
        <v>0.81391727769442002</v>
      </c>
    </row>
    <row r="13" spans="1:12" ht="15" customHeight="1" x14ac:dyDescent="0.2">
      <c r="B13" s="24"/>
      <c r="C13" s="25" t="s">
        <v>26</v>
      </c>
      <c r="D13" s="175">
        <v>110</v>
      </c>
      <c r="E13" s="175">
        <v>1070</v>
      </c>
      <c r="F13" s="103">
        <v>972.72727272727263</v>
      </c>
      <c r="G13" s="175">
        <v>287</v>
      </c>
      <c r="H13" s="175">
        <v>3636</v>
      </c>
      <c r="I13" s="97">
        <v>1266.8989547038327</v>
      </c>
      <c r="J13" s="101">
        <v>2.5733941058234011</v>
      </c>
    </row>
    <row r="14" spans="1:12" ht="15" customHeight="1" x14ac:dyDescent="0.2">
      <c r="B14" s="24"/>
      <c r="C14" s="25" t="s">
        <v>27</v>
      </c>
      <c r="D14" s="175">
        <v>795</v>
      </c>
      <c r="E14" s="175">
        <v>1254</v>
      </c>
      <c r="F14" s="103">
        <v>157.7358490566038</v>
      </c>
      <c r="G14" s="175">
        <v>2158</v>
      </c>
      <c r="H14" s="175">
        <v>4666</v>
      </c>
      <c r="I14" s="97">
        <v>216.21872103799814</v>
      </c>
      <c r="J14" s="101">
        <v>3.3023808849757947</v>
      </c>
    </row>
    <row r="15" spans="1:12" ht="15" customHeight="1" x14ac:dyDescent="0.2">
      <c r="B15" s="24"/>
      <c r="C15" s="25" t="s">
        <v>54</v>
      </c>
      <c r="D15" s="175">
        <v>329</v>
      </c>
      <c r="E15" s="175">
        <v>268</v>
      </c>
      <c r="F15" s="103">
        <v>81.458966565349542</v>
      </c>
      <c r="G15" s="175">
        <v>560</v>
      </c>
      <c r="H15" s="175">
        <v>502</v>
      </c>
      <c r="I15" s="97">
        <v>89.642857142857153</v>
      </c>
      <c r="J15" s="101">
        <v>0.35529258556747728</v>
      </c>
    </row>
    <row r="16" spans="1:12" ht="15" customHeight="1" x14ac:dyDescent="0.2">
      <c r="B16" s="24"/>
      <c r="C16" s="25" t="s">
        <v>55</v>
      </c>
      <c r="D16" s="175">
        <v>76</v>
      </c>
      <c r="E16" s="175">
        <v>183</v>
      </c>
      <c r="F16" s="103">
        <v>240.78947368421052</v>
      </c>
      <c r="G16" s="175">
        <v>171</v>
      </c>
      <c r="H16" s="175">
        <v>398</v>
      </c>
      <c r="I16" s="97">
        <v>232.7485380116959</v>
      </c>
      <c r="J16" s="101">
        <v>0.28168615349772103</v>
      </c>
    </row>
    <row r="17" spans="1:10" ht="15" customHeight="1" x14ac:dyDescent="0.2">
      <c r="B17" s="24"/>
      <c r="C17" s="25" t="s">
        <v>28</v>
      </c>
      <c r="D17" s="175">
        <v>3618</v>
      </c>
      <c r="E17" s="175">
        <v>3437</v>
      </c>
      <c r="F17" s="103">
        <v>94.997236042012162</v>
      </c>
      <c r="G17" s="175">
        <v>8615</v>
      </c>
      <c r="H17" s="175">
        <v>8774</v>
      </c>
      <c r="I17" s="97">
        <v>101.84561810795125</v>
      </c>
      <c r="J17" s="101">
        <v>6.2098349517311666</v>
      </c>
    </row>
    <row r="18" spans="1:10" ht="15" customHeight="1" x14ac:dyDescent="0.2">
      <c r="B18" s="24"/>
      <c r="C18" s="25" t="s">
        <v>29</v>
      </c>
      <c r="D18" s="175">
        <v>577</v>
      </c>
      <c r="E18" s="175">
        <v>717</v>
      </c>
      <c r="F18" s="103">
        <v>124.26343154246101</v>
      </c>
      <c r="G18" s="175">
        <v>1124</v>
      </c>
      <c r="H18" s="175">
        <v>1338</v>
      </c>
      <c r="I18" s="97">
        <v>119.03914590747331</v>
      </c>
      <c r="J18" s="101">
        <v>0.94697505874359478</v>
      </c>
    </row>
    <row r="19" spans="1:10" ht="15" customHeight="1" x14ac:dyDescent="0.2">
      <c r="B19" s="24"/>
      <c r="C19" s="25" t="s">
        <v>30</v>
      </c>
      <c r="D19" s="175">
        <v>632</v>
      </c>
      <c r="E19" s="175">
        <v>2278</v>
      </c>
      <c r="F19" s="103">
        <v>360.44303797468353</v>
      </c>
      <c r="G19" s="175">
        <v>1025</v>
      </c>
      <c r="H19" s="175">
        <v>7385</v>
      </c>
      <c r="I19" s="97">
        <v>720.48780487804879</v>
      </c>
      <c r="J19" s="101">
        <v>5.2267644311072106</v>
      </c>
    </row>
    <row r="20" spans="1:10" ht="15" customHeight="1" x14ac:dyDescent="0.2">
      <c r="B20" s="24"/>
      <c r="C20" s="25" t="s">
        <v>31</v>
      </c>
      <c r="D20" s="175">
        <v>444</v>
      </c>
      <c r="E20" s="175">
        <v>437</v>
      </c>
      <c r="F20" s="103">
        <v>98.423423423423429</v>
      </c>
      <c r="G20" s="175">
        <v>1051</v>
      </c>
      <c r="H20" s="175">
        <v>1320</v>
      </c>
      <c r="I20" s="97">
        <v>125.59467174119885</v>
      </c>
      <c r="J20" s="101">
        <v>0.93423548396229084</v>
      </c>
    </row>
    <row r="21" spans="1:10" ht="15" customHeight="1" x14ac:dyDescent="0.2">
      <c r="B21" s="24"/>
      <c r="C21" s="25" t="s">
        <v>32</v>
      </c>
      <c r="D21" s="175">
        <v>124</v>
      </c>
      <c r="E21" s="175">
        <v>1098</v>
      </c>
      <c r="F21" s="103">
        <v>885.48387096774195</v>
      </c>
      <c r="G21" s="175">
        <v>287</v>
      </c>
      <c r="H21" s="175">
        <v>4486</v>
      </c>
      <c r="I21" s="97">
        <v>1563.0662020905922</v>
      </c>
      <c r="J21" s="101">
        <v>3.1749851371627549</v>
      </c>
    </row>
    <row r="22" spans="1:10" ht="15" customHeight="1" x14ac:dyDescent="0.2">
      <c r="B22" s="24"/>
      <c r="C22" s="25" t="s">
        <v>33</v>
      </c>
      <c r="D22" s="175">
        <v>1945</v>
      </c>
      <c r="E22" s="175">
        <v>4290</v>
      </c>
      <c r="F22" s="103">
        <v>220.56555269922876</v>
      </c>
      <c r="G22" s="175">
        <v>4401</v>
      </c>
      <c r="H22" s="175">
        <v>13096</v>
      </c>
      <c r="I22" s="97">
        <v>297.56873437855035</v>
      </c>
      <c r="J22" s="101">
        <v>9.2687484075531525</v>
      </c>
    </row>
    <row r="23" spans="1:10" ht="15" customHeight="1" x14ac:dyDescent="0.2">
      <c r="B23" s="24"/>
      <c r="C23" s="25" t="s">
        <v>34</v>
      </c>
      <c r="D23" s="175">
        <v>452</v>
      </c>
      <c r="E23" s="175">
        <v>510</v>
      </c>
      <c r="F23" s="103">
        <v>112.83185840707965</v>
      </c>
      <c r="G23" s="175">
        <v>888</v>
      </c>
      <c r="H23" s="175">
        <v>1002</v>
      </c>
      <c r="I23" s="97">
        <v>112.83783783783782</v>
      </c>
      <c r="J23" s="101">
        <v>0.70916966282592087</v>
      </c>
    </row>
    <row r="24" spans="1:10" ht="15" customHeight="1" x14ac:dyDescent="0.2">
      <c r="B24" s="24"/>
      <c r="C24" s="25" t="s">
        <v>56</v>
      </c>
      <c r="D24" s="175">
        <v>90</v>
      </c>
      <c r="E24" s="175">
        <v>203</v>
      </c>
      <c r="F24" s="103">
        <v>225.55555555555554</v>
      </c>
      <c r="G24" s="175">
        <v>424</v>
      </c>
      <c r="H24" s="175">
        <v>730</v>
      </c>
      <c r="I24" s="97">
        <v>172.16981132075472</v>
      </c>
      <c r="J24" s="101">
        <v>0.5166605327973276</v>
      </c>
    </row>
    <row r="25" spans="1:10" ht="15" customHeight="1" x14ac:dyDescent="0.2">
      <c r="B25" s="24"/>
      <c r="C25" s="25" t="s">
        <v>35</v>
      </c>
      <c r="D25" s="175">
        <v>420</v>
      </c>
      <c r="E25" s="175">
        <v>472</v>
      </c>
      <c r="F25" s="103">
        <v>112.38095238095238</v>
      </c>
      <c r="G25" s="175">
        <v>851</v>
      </c>
      <c r="H25" s="175">
        <v>915</v>
      </c>
      <c r="I25" s="97">
        <v>107.52056404230316</v>
      </c>
      <c r="J25" s="101">
        <v>0.6475950513829517</v>
      </c>
    </row>
    <row r="26" spans="1:10" ht="15" customHeight="1" x14ac:dyDescent="0.2">
      <c r="B26" s="24"/>
      <c r="C26" s="25" t="s">
        <v>36</v>
      </c>
      <c r="D26" s="174">
        <v>893</v>
      </c>
      <c r="E26" s="174">
        <v>461</v>
      </c>
      <c r="F26" s="103">
        <v>51.623740201567749</v>
      </c>
      <c r="G26" s="175">
        <v>1830</v>
      </c>
      <c r="H26" s="175">
        <v>1179</v>
      </c>
      <c r="I26" s="97">
        <v>64.426229508196712</v>
      </c>
      <c r="J26" s="101">
        <v>0.83444214817540974</v>
      </c>
    </row>
    <row r="27" spans="1:10" ht="15" customHeight="1" x14ac:dyDescent="0.2">
      <c r="B27" s="24"/>
      <c r="C27" s="25" t="s">
        <v>37</v>
      </c>
      <c r="D27" s="175">
        <v>419</v>
      </c>
      <c r="E27" s="175">
        <v>495</v>
      </c>
      <c r="F27" s="103">
        <v>118.13842482100239</v>
      </c>
      <c r="G27" s="175">
        <v>672</v>
      </c>
      <c r="H27" s="175">
        <v>906</v>
      </c>
      <c r="I27" s="97">
        <v>134.82142857142858</v>
      </c>
      <c r="J27" s="101">
        <v>0.64122526399229973</v>
      </c>
    </row>
    <row r="28" spans="1:10" ht="15" customHeight="1" x14ac:dyDescent="0.2">
      <c r="B28" s="24"/>
      <c r="C28" s="25" t="s">
        <v>38</v>
      </c>
      <c r="D28" s="175">
        <v>1323</v>
      </c>
      <c r="E28" s="175">
        <v>1766</v>
      </c>
      <c r="F28" s="103">
        <v>133.48450491307636</v>
      </c>
      <c r="G28" s="175">
        <v>2328</v>
      </c>
      <c r="H28" s="175">
        <v>3747</v>
      </c>
      <c r="I28" s="97">
        <v>160.95360824742269</v>
      </c>
      <c r="J28" s="101">
        <v>2.6519548169747758</v>
      </c>
    </row>
    <row r="29" spans="1:10" ht="15" customHeight="1" x14ac:dyDescent="0.2">
      <c r="B29" s="24"/>
      <c r="C29" s="25" t="s">
        <v>50</v>
      </c>
      <c r="D29" s="175">
        <v>1855</v>
      </c>
      <c r="E29" s="175">
        <v>2050</v>
      </c>
      <c r="F29" s="103">
        <v>110.51212938005391</v>
      </c>
      <c r="G29" s="175">
        <v>3641</v>
      </c>
      <c r="H29" s="175">
        <v>4047</v>
      </c>
      <c r="I29" s="97">
        <v>111.15078275199122</v>
      </c>
      <c r="J29" s="101">
        <v>2.8642810633298419</v>
      </c>
    </row>
    <row r="30" spans="1:10" ht="15" customHeight="1" x14ac:dyDescent="0.2">
      <c r="A30" s="2"/>
      <c r="B30" s="24"/>
      <c r="C30" s="25" t="s">
        <v>39</v>
      </c>
      <c r="D30" s="175">
        <v>470</v>
      </c>
      <c r="E30" s="175">
        <v>580</v>
      </c>
      <c r="F30" s="103">
        <v>123.40425531914893</v>
      </c>
      <c r="G30" s="174">
        <v>1074</v>
      </c>
      <c r="H30" s="174">
        <v>1588</v>
      </c>
      <c r="I30" s="97">
        <v>147.85847299813781</v>
      </c>
      <c r="J30" s="101">
        <v>1.1239135973728167</v>
      </c>
    </row>
    <row r="31" spans="1:10" ht="15" customHeight="1" x14ac:dyDescent="0.2">
      <c r="A31" s="2"/>
      <c r="B31" s="36"/>
      <c r="C31" s="25" t="s">
        <v>40</v>
      </c>
      <c r="D31" s="175">
        <v>263</v>
      </c>
      <c r="E31" s="175">
        <v>506</v>
      </c>
      <c r="F31" s="103">
        <v>192.3954372623574</v>
      </c>
      <c r="G31" s="175">
        <v>691</v>
      </c>
      <c r="H31" s="175">
        <v>1896</v>
      </c>
      <c r="I31" s="97">
        <v>274.38494934876991</v>
      </c>
      <c r="J31" s="101">
        <v>1.3419018769640179</v>
      </c>
    </row>
    <row r="32" spans="1:10" ht="15" customHeight="1" x14ac:dyDescent="0.2">
      <c r="B32" s="36"/>
      <c r="C32" s="25" t="s">
        <v>41</v>
      </c>
      <c r="D32" s="175">
        <v>616</v>
      </c>
      <c r="E32" s="175">
        <v>633</v>
      </c>
      <c r="F32" s="103">
        <v>102.75974025974025</v>
      </c>
      <c r="G32" s="175">
        <v>1344</v>
      </c>
      <c r="H32" s="175">
        <v>1623</v>
      </c>
      <c r="I32" s="97">
        <v>120.75892857142858</v>
      </c>
      <c r="J32" s="101">
        <v>1.1486849927809077</v>
      </c>
    </row>
    <row r="33" spans="1:10" ht="15" customHeight="1" x14ac:dyDescent="0.2">
      <c r="B33" s="24"/>
      <c r="C33" s="25" t="s">
        <v>42</v>
      </c>
      <c r="D33" s="175">
        <v>397</v>
      </c>
      <c r="E33" s="175">
        <v>428</v>
      </c>
      <c r="F33" s="103">
        <v>107.80856423173803</v>
      </c>
      <c r="G33" s="175">
        <v>918</v>
      </c>
      <c r="H33" s="175">
        <v>794</v>
      </c>
      <c r="I33" s="97">
        <v>86.492374727668846</v>
      </c>
      <c r="J33" s="101">
        <v>0.56195679868640835</v>
      </c>
    </row>
    <row r="34" spans="1:10" ht="15" customHeight="1" x14ac:dyDescent="0.2">
      <c r="B34" s="24"/>
      <c r="C34" s="25" t="s">
        <v>51</v>
      </c>
      <c r="D34" s="175">
        <v>1018</v>
      </c>
      <c r="E34" s="175">
        <v>1121</v>
      </c>
      <c r="F34" s="103">
        <v>110.11787819253438</v>
      </c>
      <c r="G34" s="175">
        <v>2315</v>
      </c>
      <c r="H34" s="175">
        <v>2844</v>
      </c>
      <c r="I34" s="97">
        <v>122.85097192224622</v>
      </c>
      <c r="J34" s="101">
        <v>2.0128528154460268</v>
      </c>
    </row>
    <row r="35" spans="1:10" ht="15" customHeight="1" x14ac:dyDescent="0.2">
      <c r="B35" s="24"/>
      <c r="C35" s="25" t="s">
        <v>60</v>
      </c>
      <c r="D35" s="175">
        <v>320</v>
      </c>
      <c r="E35" s="175">
        <v>209</v>
      </c>
      <c r="F35" s="103">
        <v>65.3125</v>
      </c>
      <c r="G35" s="175">
        <v>718</v>
      </c>
      <c r="H35" s="175">
        <v>564</v>
      </c>
      <c r="I35" s="97">
        <v>78.551532033426184</v>
      </c>
      <c r="J35" s="101">
        <v>0.39917334314752428</v>
      </c>
    </row>
    <row r="36" spans="1:10" ht="15" customHeight="1" x14ac:dyDescent="0.2">
      <c r="B36" s="24"/>
      <c r="C36" s="25" t="s">
        <v>43</v>
      </c>
      <c r="D36" s="175">
        <v>780</v>
      </c>
      <c r="E36" s="175">
        <v>888</v>
      </c>
      <c r="F36" s="103">
        <v>113.84615384615384</v>
      </c>
      <c r="G36" s="175">
        <v>1846</v>
      </c>
      <c r="H36" s="175">
        <v>2697</v>
      </c>
      <c r="I36" s="97">
        <v>146.09967497291441</v>
      </c>
      <c r="J36" s="101">
        <v>1.908812954732044</v>
      </c>
    </row>
    <row r="37" spans="1:10" ht="18.75" customHeight="1" x14ac:dyDescent="0.2">
      <c r="B37" s="24"/>
      <c r="C37" s="25" t="s">
        <v>44</v>
      </c>
      <c r="D37" s="175">
        <v>364</v>
      </c>
      <c r="E37" s="175">
        <v>543</v>
      </c>
      <c r="F37" s="103">
        <v>149.17582417582418</v>
      </c>
      <c r="G37" s="174">
        <v>1101</v>
      </c>
      <c r="H37" s="174">
        <v>1513</v>
      </c>
      <c r="I37" s="97">
        <v>137.4205267938238</v>
      </c>
      <c r="J37" s="101">
        <v>1.0708320357840502</v>
      </c>
    </row>
    <row r="38" spans="1:10" ht="15" customHeight="1" x14ac:dyDescent="0.2">
      <c r="B38" s="24"/>
      <c r="C38" s="25" t="s">
        <v>45</v>
      </c>
      <c r="D38" s="175">
        <v>404</v>
      </c>
      <c r="E38" s="175">
        <v>748</v>
      </c>
      <c r="F38" s="103">
        <v>185.14851485148515</v>
      </c>
      <c r="G38" s="174">
        <v>733</v>
      </c>
      <c r="H38" s="174">
        <v>1165</v>
      </c>
      <c r="I38" s="97">
        <v>158.93587994542975</v>
      </c>
      <c r="J38" s="101">
        <v>0.8245335900121733</v>
      </c>
    </row>
    <row r="39" spans="1:10" ht="15" customHeight="1" x14ac:dyDescent="0.2">
      <c r="B39" s="24"/>
      <c r="C39" s="25" t="s">
        <v>57</v>
      </c>
      <c r="D39" s="175">
        <v>119</v>
      </c>
      <c r="E39" s="175">
        <v>173</v>
      </c>
      <c r="F39" s="103">
        <v>145.37815126050418</v>
      </c>
      <c r="G39" s="174">
        <v>284</v>
      </c>
      <c r="H39" s="174">
        <v>601</v>
      </c>
      <c r="I39" s="97">
        <v>211.61971830985914</v>
      </c>
      <c r="J39" s="101">
        <v>0.42536024686464907</v>
      </c>
    </row>
    <row r="40" spans="1:10" ht="15" customHeight="1" x14ac:dyDescent="0.2">
      <c r="B40" s="24"/>
      <c r="C40" s="25" t="s">
        <v>58</v>
      </c>
      <c r="D40" s="175">
        <v>847</v>
      </c>
      <c r="E40" s="175">
        <v>762</v>
      </c>
      <c r="F40" s="103">
        <v>89.964580873671778</v>
      </c>
      <c r="G40" s="174">
        <v>1253</v>
      </c>
      <c r="H40" s="174">
        <v>1413</v>
      </c>
      <c r="I40" s="97">
        <v>112.76935355147646</v>
      </c>
      <c r="J40" s="101">
        <v>1.0000566203323613</v>
      </c>
    </row>
    <row r="41" spans="1:10" ht="15" customHeight="1" x14ac:dyDescent="0.2">
      <c r="B41" s="24"/>
      <c r="C41" s="25" t="s">
        <v>59</v>
      </c>
      <c r="D41" s="175">
        <v>4088</v>
      </c>
      <c r="E41" s="175">
        <v>5268</v>
      </c>
      <c r="F41" s="103">
        <v>128.86497064579257</v>
      </c>
      <c r="G41" s="174">
        <v>4832</v>
      </c>
      <c r="H41" s="174">
        <v>6192</v>
      </c>
      <c r="I41" s="97">
        <v>128.14569536423841</v>
      </c>
      <c r="J41" s="101">
        <v>4.3824137247685639</v>
      </c>
    </row>
    <row r="42" spans="1:10" ht="15" customHeight="1" x14ac:dyDescent="0.2">
      <c r="B42" s="24"/>
      <c r="C42" s="25" t="s">
        <v>46</v>
      </c>
      <c r="D42" s="175">
        <v>237</v>
      </c>
      <c r="E42" s="175">
        <v>319</v>
      </c>
      <c r="F42" s="103">
        <v>134.59915611814347</v>
      </c>
      <c r="G42" s="174">
        <v>743</v>
      </c>
      <c r="H42" s="174">
        <v>868</v>
      </c>
      <c r="I42" s="97">
        <v>116.82368775235533</v>
      </c>
      <c r="J42" s="101">
        <v>0.61433060612065793</v>
      </c>
    </row>
    <row r="43" spans="1:10" ht="15" customHeight="1" x14ac:dyDescent="0.2">
      <c r="B43" s="24"/>
      <c r="C43" s="25" t="s">
        <v>47</v>
      </c>
      <c r="D43" s="175">
        <v>1406</v>
      </c>
      <c r="E43" s="175">
        <v>1543</v>
      </c>
      <c r="F43" s="103">
        <v>109.74395448079659</v>
      </c>
      <c r="G43" s="174">
        <v>3616</v>
      </c>
      <c r="H43" s="174">
        <v>3998</v>
      </c>
      <c r="I43" s="97">
        <v>110.5641592920354</v>
      </c>
      <c r="J43" s="101">
        <v>2.8296011097585145</v>
      </c>
    </row>
    <row r="44" spans="1:10" ht="15" customHeight="1" x14ac:dyDescent="0.2">
      <c r="A44" s="2"/>
      <c r="B44" s="24"/>
      <c r="C44" s="25" t="s">
        <v>48</v>
      </c>
      <c r="D44" s="175">
        <v>2694</v>
      </c>
      <c r="E44" s="175">
        <v>3301</v>
      </c>
      <c r="F44" s="103">
        <v>122.53155159613958</v>
      </c>
      <c r="G44" s="175">
        <v>5040</v>
      </c>
      <c r="H44" s="175">
        <v>6432</v>
      </c>
      <c r="I44" s="97">
        <v>127.61904761904761</v>
      </c>
      <c r="J44" s="101">
        <v>4.5522747218526174</v>
      </c>
    </row>
    <row r="45" spans="1:10" x14ac:dyDescent="0.2">
      <c r="J45" s="59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/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7" width="11.83203125" style="5" customWidth="1"/>
    <col min="8" max="8" width="11.5" style="5" customWidth="1"/>
    <col min="9" max="9" width="11.6640625" style="5" customWidth="1"/>
    <col min="10" max="10" width="11.83203125" style="5" customWidth="1"/>
    <col min="11" max="16384" width="9.33203125" style="5"/>
  </cols>
  <sheetData>
    <row r="1" spans="1:10" s="213" customFormat="1" ht="28.5" customHeight="1" thickBot="1" x14ac:dyDescent="0.3">
      <c r="A1" s="76" t="s">
        <v>108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.75" customHeight="1" x14ac:dyDescent="0.2">
      <c r="A2" s="31"/>
      <c r="B2" s="31"/>
      <c r="C2" s="31"/>
      <c r="D2" s="31"/>
      <c r="E2" s="245" t="s">
        <v>0</v>
      </c>
      <c r="F2" s="246"/>
      <c r="G2" s="246"/>
      <c r="H2" s="247" t="s">
        <v>1</v>
      </c>
      <c r="I2" s="246"/>
      <c r="J2" s="246"/>
    </row>
    <row r="3" spans="1:10" ht="40.5" customHeight="1" x14ac:dyDescent="0.2">
      <c r="A3" s="19"/>
      <c r="B3" s="19"/>
      <c r="C3" s="19"/>
      <c r="D3" s="20"/>
      <c r="E3" s="133" t="s">
        <v>118</v>
      </c>
      <c r="F3" s="133" t="s">
        <v>119</v>
      </c>
      <c r="G3" s="209" t="s">
        <v>120</v>
      </c>
      <c r="H3" s="133" t="s">
        <v>118</v>
      </c>
      <c r="I3" s="133" t="s">
        <v>119</v>
      </c>
      <c r="J3" s="209" t="s">
        <v>120</v>
      </c>
    </row>
    <row r="4" spans="1:10" ht="21.75" customHeight="1" x14ac:dyDescent="0.2">
      <c r="A4" s="35" t="s">
        <v>2</v>
      </c>
      <c r="B4" s="24"/>
      <c r="C4" s="24"/>
      <c r="D4" s="25"/>
      <c r="E4" s="148">
        <f>SUM(E5,E8)</f>
        <v>48720</v>
      </c>
      <c r="F4" s="148">
        <f>SUM(F5,F8)</f>
        <v>61823</v>
      </c>
      <c r="G4" s="218">
        <f t="shared" ref="G4:G10" si="0">(F4/E4)*100</f>
        <v>126.89449917898195</v>
      </c>
      <c r="H4" s="171">
        <f>SUM(H5,H8)</f>
        <v>96523</v>
      </c>
      <c r="I4" s="148">
        <f>SUM(I5,I8)</f>
        <v>141292</v>
      </c>
      <c r="J4" s="218">
        <f t="shared" ref="J4:J10" si="1">(I4/H4)*100</f>
        <v>146.38169141033742</v>
      </c>
    </row>
    <row r="5" spans="1:10" ht="21" customHeight="1" x14ac:dyDescent="0.2">
      <c r="B5" s="5" t="s">
        <v>84</v>
      </c>
      <c r="D5" s="3"/>
      <c r="E5" s="173">
        <f>SUM(E6:E7)</f>
        <v>34609</v>
      </c>
      <c r="F5" s="173">
        <f>SUM(F6:F7)</f>
        <v>42928</v>
      </c>
      <c r="G5" s="219">
        <f t="shared" si="0"/>
        <v>124.03710017625474</v>
      </c>
      <c r="H5" s="172">
        <f>SUM(H6:H7)</f>
        <v>71730</v>
      </c>
      <c r="I5" s="173">
        <f>SUM(I6:I7)</f>
        <v>101353</v>
      </c>
      <c r="J5" s="219">
        <f t="shared" si="1"/>
        <v>141.29792276592778</v>
      </c>
    </row>
    <row r="6" spans="1:10" ht="16.5" customHeight="1" x14ac:dyDescent="0.2">
      <c r="C6" s="5" t="s">
        <v>12</v>
      </c>
      <c r="D6" s="3"/>
      <c r="E6" s="173">
        <v>12032</v>
      </c>
      <c r="F6" s="173">
        <v>13716</v>
      </c>
      <c r="G6" s="219">
        <f t="shared" si="0"/>
        <v>113.99601063829788</v>
      </c>
      <c r="H6" s="172">
        <v>23713</v>
      </c>
      <c r="I6" s="173">
        <v>28841</v>
      </c>
      <c r="J6" s="219">
        <f t="shared" si="1"/>
        <v>121.62526883987685</v>
      </c>
    </row>
    <row r="7" spans="1:10" ht="13.5" customHeight="1" x14ac:dyDescent="0.2">
      <c r="C7" s="5" t="s">
        <v>13</v>
      </c>
      <c r="D7" s="3"/>
      <c r="E7" s="173">
        <v>22577</v>
      </c>
      <c r="F7" s="173">
        <v>29212</v>
      </c>
      <c r="G7" s="219">
        <f t="shared" si="0"/>
        <v>129.38831554236612</v>
      </c>
      <c r="H7" s="172">
        <v>48017</v>
      </c>
      <c r="I7" s="173">
        <v>72512</v>
      </c>
      <c r="J7" s="219">
        <f t="shared" si="1"/>
        <v>151.01318283108066</v>
      </c>
    </row>
    <row r="8" spans="1:10" ht="21" customHeight="1" x14ac:dyDescent="0.2">
      <c r="B8" s="5" t="s">
        <v>85</v>
      </c>
      <c r="D8" s="3"/>
      <c r="E8" s="173">
        <f>SUM(E9:E10)</f>
        <v>14111</v>
      </c>
      <c r="F8" s="173">
        <f>SUM(F9:F10)</f>
        <v>18895</v>
      </c>
      <c r="G8" s="219">
        <f t="shared" si="0"/>
        <v>133.90262915456029</v>
      </c>
      <c r="H8" s="172">
        <f>SUM(H9:H10)</f>
        <v>24793</v>
      </c>
      <c r="I8" s="173">
        <f>SUM(I9:I10)</f>
        <v>39939</v>
      </c>
      <c r="J8" s="219">
        <f t="shared" si="1"/>
        <v>161.08982374057192</v>
      </c>
    </row>
    <row r="9" spans="1:10" ht="16.5" customHeight="1" x14ac:dyDescent="0.2">
      <c r="B9" s="2"/>
      <c r="C9" s="5" t="s">
        <v>12</v>
      </c>
      <c r="D9" s="3"/>
      <c r="E9" s="173">
        <v>2417</v>
      </c>
      <c r="F9" s="173">
        <v>2594</v>
      </c>
      <c r="G9" s="219">
        <f t="shared" si="0"/>
        <v>107.32312784443525</v>
      </c>
      <c r="H9" s="172">
        <v>4592</v>
      </c>
      <c r="I9" s="173">
        <v>5015</v>
      </c>
      <c r="J9" s="219">
        <f t="shared" si="1"/>
        <v>109.21167247386761</v>
      </c>
    </row>
    <row r="10" spans="1:10" ht="13.5" customHeight="1" x14ac:dyDescent="0.2">
      <c r="B10" s="2"/>
      <c r="C10" s="5" t="s">
        <v>13</v>
      </c>
      <c r="D10" s="3"/>
      <c r="E10" s="173">
        <v>11694</v>
      </c>
      <c r="F10" s="173">
        <v>16301</v>
      </c>
      <c r="G10" s="219">
        <f t="shared" si="0"/>
        <v>139.39627159226956</v>
      </c>
      <c r="H10" s="172">
        <v>20201</v>
      </c>
      <c r="I10" s="173">
        <v>34924</v>
      </c>
      <c r="J10" s="219">
        <f t="shared" si="1"/>
        <v>172.88253056779368</v>
      </c>
    </row>
    <row r="11" spans="1:10" ht="18" customHeight="1" x14ac:dyDescent="0.2">
      <c r="A11" s="30"/>
    </row>
    <row r="12" spans="1:10" ht="12.75" customHeight="1" x14ac:dyDescent="0.2">
      <c r="A12" s="61"/>
    </row>
    <row r="13" spans="1:10" s="2" customFormat="1" ht="12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2" customFormat="1" ht="21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2" customFormat="1" ht="16.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2" customFormat="1" ht="13.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ht="21" customHeight="1" x14ac:dyDescent="0.2"/>
    <row r="18" ht="16.5" customHeight="1" x14ac:dyDescent="0.2"/>
    <row r="19" ht="13.5" customHeight="1" x14ac:dyDescent="0.2"/>
    <row r="20" ht="18" customHeight="1" x14ac:dyDescent="0.2"/>
  </sheetData>
  <mergeCells count="2"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ignoredErrors>
    <ignoredError sqref="G4:G5 G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tab. 6</vt:lpstr>
      <vt:lpstr>tab. 7 i graf 4</vt:lpstr>
      <vt:lpstr>Metodologija</vt:lpstr>
      <vt:lpstr>'graf 1'!Print_Area</vt:lpstr>
      <vt:lpstr>'Graf 3'!Print_Area</vt:lpstr>
      <vt:lpstr>Metodologija!Print_Area</vt:lpstr>
      <vt:lpstr>'tab 4.'!Print_Area</vt:lpstr>
      <vt:lpstr>'tab 5.'!Print_Area</vt:lpstr>
      <vt:lpstr>'tab. 2'!Print_Area</vt:lpstr>
      <vt:lpstr>'tab. 3'!Print_Area</vt:lpstr>
      <vt:lpstr>'tab. 6'!Print_Area</vt:lpstr>
      <vt:lpstr>'tab. 7 i graf 4'!Print_Area</vt:lpstr>
      <vt:lpstr>tab.1!Print_Area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2018-04-20T11:26:54Z</cp:lastPrinted>
  <dcterms:created xsi:type="dcterms:W3CDTF">2003-01-31T08:30:28Z</dcterms:created>
  <dcterms:modified xsi:type="dcterms:W3CDTF">2018-04-20T11:27:41Z</dcterms:modified>
</cp:coreProperties>
</file>